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020"/>
  </bookViews>
  <sheets>
    <sheet name=" PG 80149101" sheetId="2" r:id="rId1"/>
    <sheet name="IS 41810189" sheetId="1" r:id="rId2"/>
  </sheets>
  <definedNames>
    <definedName name="_xlnm.Print_Area" localSheetId="0">' PG 80149101'!$A$83:$U$112</definedName>
    <definedName name="_xlnm.Print_Area" localSheetId="1">'IS 41810189'!$A$1:$K$50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9" i="2"/>
  <c r="G33"/>
  <c r="F33"/>
  <c r="G46" i="1" l="1"/>
  <c r="F46"/>
  <c r="G35"/>
  <c r="F35"/>
  <c r="G25"/>
  <c r="G14"/>
  <c r="F14"/>
  <c r="J15" s="1"/>
  <c r="F25"/>
  <c r="Q108" i="2"/>
  <c r="P108"/>
  <c r="O108"/>
  <c r="N108"/>
  <c r="M108"/>
  <c r="L108"/>
  <c r="K108"/>
  <c r="J108"/>
  <c r="I108"/>
  <c r="H108"/>
  <c r="G108"/>
  <c r="F108"/>
  <c r="Q79"/>
  <c r="P79"/>
  <c r="O79"/>
  <c r="N79"/>
  <c r="M79"/>
  <c r="L79"/>
  <c r="K79"/>
  <c r="J79"/>
  <c r="I79"/>
  <c r="G79"/>
  <c r="F79"/>
  <c r="Q53"/>
  <c r="P53"/>
  <c r="O53"/>
  <c r="N53"/>
  <c r="M53"/>
  <c r="L53"/>
  <c r="K53"/>
  <c r="J53"/>
  <c r="I53"/>
  <c r="H53"/>
  <c r="G53"/>
  <c r="F53"/>
  <c r="Q33"/>
  <c r="P33"/>
  <c r="O33"/>
  <c r="N33"/>
  <c r="M33"/>
  <c r="L33"/>
  <c r="K33"/>
  <c r="J33"/>
  <c r="I33"/>
  <c r="H33"/>
  <c r="T12"/>
  <c r="T14" s="1"/>
  <c r="I34" l="1"/>
  <c r="F54"/>
  <c r="F34"/>
  <c r="N111"/>
  <c r="P111"/>
  <c r="H111"/>
  <c r="F111"/>
  <c r="J111"/>
  <c r="I54"/>
  <c r="I80"/>
  <c r="I109"/>
  <c r="G111"/>
  <c r="I111"/>
  <c r="K111"/>
  <c r="M111"/>
  <c r="O111"/>
  <c r="F109"/>
  <c r="Q111"/>
  <c r="G48" i="1"/>
  <c r="F48"/>
  <c r="J26"/>
  <c r="J36" s="1"/>
  <c r="J47" s="1"/>
  <c r="T35" i="2"/>
  <c r="F80"/>
  <c r="T55" l="1"/>
  <c r="T81" l="1"/>
  <c r="T110" s="1"/>
</calcChain>
</file>

<file path=xl/sharedStrings.xml><?xml version="1.0" encoding="utf-8"?>
<sst xmlns="http://schemas.openxmlformats.org/spreadsheetml/2006/main" count="307" uniqueCount="109">
  <si>
    <t>Chwarter 1</t>
  </si>
  <si>
    <t>Chwarter 2</t>
  </si>
  <si>
    <t>Chwarter 3</t>
  </si>
  <si>
    <t>Chwarter 4</t>
  </si>
  <si>
    <t>Mewn</t>
  </si>
  <si>
    <t xml:space="preserve">Allan </t>
  </si>
  <si>
    <t>Allan</t>
  </si>
  <si>
    <t>Is Gyfanswm</t>
  </si>
  <si>
    <t>Cyfanswm Mewn / Allan</t>
  </si>
  <si>
    <t>Dyddiad</t>
  </si>
  <si>
    <t>Manylion</t>
  </si>
  <si>
    <t xml:space="preserve">Rhif y Siec </t>
  </si>
  <si>
    <t>Balans sy'n dangos ar y datganiad banc 01/04/2018</t>
  </si>
  <si>
    <t>£</t>
  </si>
  <si>
    <t>Sieciau heb eu cyflwyno o cyfnod 2017-18</t>
  </si>
  <si>
    <t>Gwir Falans y Cyfrif Cychwyn 01/04/2018</t>
  </si>
  <si>
    <t>Balans y Cyfrif Diwedd Chwarter 1</t>
  </si>
  <si>
    <t>Balans y Cyfrif Diwedd Chwarter 3</t>
  </si>
  <si>
    <t>Balans y Cyfrif Diwedd Chwarter 4</t>
  </si>
  <si>
    <t>CYFRIF BANC CYNGOR CYMUNED BEDDGELERT 2018 - 2019</t>
  </si>
  <si>
    <t>Precept/Grant</t>
  </si>
  <si>
    <t>Mynwentydd</t>
  </si>
  <si>
    <t xml:space="preserve">Arall </t>
  </si>
  <si>
    <t>Hebog Bwtri Llys Bwcli</t>
  </si>
  <si>
    <t>Cyngor Gwynedd - Grant Llwybrau</t>
  </si>
  <si>
    <t>Cyngor Gwynedd Precept</t>
  </si>
  <si>
    <t>Roberts &amp; Owen</t>
  </si>
  <si>
    <t>Mr John C Williams - Ad daliad hyfforddiant</t>
  </si>
  <si>
    <t>Mike Webb</t>
  </si>
  <si>
    <t>Cyflwynwyd</t>
  </si>
  <si>
    <t>Cyflog Clerc</t>
  </si>
  <si>
    <t>Deunyddiau'r clerc / Costau ffon ayb</t>
  </si>
  <si>
    <t xml:space="preserve">Llys Buckley </t>
  </si>
  <si>
    <t>Hysbysebu</t>
  </si>
  <si>
    <t>Rhoddion Ariannol</t>
  </si>
  <si>
    <t>Yswiriant</t>
  </si>
  <si>
    <t>Archwilio Cyfrifon</t>
  </si>
  <si>
    <t>HMRC</t>
  </si>
  <si>
    <t>Cambrian News</t>
  </si>
  <si>
    <t>Y Wylan</t>
  </si>
  <si>
    <t>Zurich Insurance</t>
  </si>
  <si>
    <t>Cymdeithas Hanes Beddgelert</t>
  </si>
  <si>
    <t>Bobath</t>
  </si>
  <si>
    <t>Rospa (archwiliad cae chwarae)</t>
  </si>
  <si>
    <t>*</t>
  </si>
  <si>
    <t>Eleri Thomas  (Cyflog &amp; ad-daliad adnoddau)</t>
  </si>
  <si>
    <t>HMRC (cyfraniad Treth cyflog Eleri Thomas)</t>
  </si>
  <si>
    <t>rhif siec 200856 - 75.00</t>
  </si>
  <si>
    <t>rhif siec 200857 - 25.00</t>
  </si>
  <si>
    <t>rhif siec 200860 - 1514.40</t>
  </si>
  <si>
    <t>rhif siec 200861 - 2880.00</t>
  </si>
  <si>
    <t>CYFANSWM</t>
  </si>
  <si>
    <t xml:space="preserve">Harriet Lee Building </t>
  </si>
  <si>
    <t xml:space="preserve">BACS </t>
  </si>
  <si>
    <t>rhif siec 200858 - 70.00</t>
  </si>
  <si>
    <t>rhif siec 200859 - 378.60</t>
  </si>
  <si>
    <t xml:space="preserve">Cyflwynwyd </t>
  </si>
  <si>
    <t>1af o Orffennaf - 30ain o Fedi</t>
  </si>
  <si>
    <t xml:space="preserve">1af o Ebrill - 30ain o Fehefin </t>
  </si>
  <si>
    <t>1af o Hydref - 31ain o Rhagfyr</t>
  </si>
  <si>
    <t>1af o Ionawr - 31ain o Fawrth</t>
  </si>
  <si>
    <t>HSBC Llog</t>
  </si>
  <si>
    <t xml:space="preserve">Mewn </t>
  </si>
  <si>
    <t>Balans y Cyfrif Diwedd Chwarter 2</t>
  </si>
  <si>
    <t>Scottish Power</t>
  </si>
  <si>
    <t>Aelodaeth SLCC</t>
  </si>
  <si>
    <t xml:space="preserve">Harriett Lee Building </t>
  </si>
  <si>
    <t>Grant Commonwealth War Memorial</t>
  </si>
  <si>
    <t>Ad-daliad TAW</t>
  </si>
  <si>
    <t>Siec heb ei chyflwyno felly wedi ei ad-dalu yn ôl i'r cyfrif ac ail gwneud siec newydd</t>
  </si>
  <si>
    <t>Mr J D Roberts - siec 200856 wedi mynd ar goll</t>
  </si>
  <si>
    <t>Mike Webb - Tystysgrif EPC</t>
  </si>
  <si>
    <t>Ad-dalu siec rhif 200856 heb ei chyflwyno</t>
  </si>
  <si>
    <t>.</t>
  </si>
  <si>
    <t xml:space="preserve">Gwynedd Gas </t>
  </si>
  <si>
    <t>Shirley Williams (cyflog ag ad-daliad adnoddau)</t>
  </si>
  <si>
    <t>Un Llais (aelodaeth 2018-19)</t>
  </si>
  <si>
    <t>Cyngor Gwynedd (Archwilio Cyfrifon)</t>
  </si>
  <si>
    <t>HMRC (cyfraniad Treth cyflog Shirley Williams)</t>
  </si>
  <si>
    <t>Swyddfa Archwilio Cymru (archwilio cais BDO)</t>
  </si>
  <si>
    <t>Designer Signs - arwydd cae chwarae</t>
  </si>
  <si>
    <t>Carpedi Geraint Owen (carpedi Llys Buckley)</t>
  </si>
  <si>
    <t>W A Hughes (torri gwair)</t>
  </si>
  <si>
    <t>Robert Warburton (peintio giat fynwent newydd)</t>
  </si>
  <si>
    <t>Dafydd Hardy Estate Agent - Setio tenantiaeth</t>
  </si>
  <si>
    <t>G &amp; D Jones - gwaith ar foiler Llys Buckley</t>
  </si>
  <si>
    <t>Rent gan Dafydd Hardy</t>
  </si>
  <si>
    <t>Harriet Lee - Correction of VAT in respect of Inv. 1382</t>
  </si>
  <si>
    <t xml:space="preserve">Clwb Ffermwyr Ifanc Eryri - rhodd ariannol </t>
  </si>
  <si>
    <t xml:space="preserve">Ymddiriediolaeth Gofalwyr Gogledd Cymru - rhodd ariannol i Elusen </t>
  </si>
  <si>
    <t>Ad-daliad Treth Cyngor gan Cyngor Gwynedd</t>
  </si>
  <si>
    <t>Grant i dorri llwybrau ar gyfer 2019/20</t>
  </si>
  <si>
    <t xml:space="preserve">Tal Aelod - Elgan Hedd Jones </t>
  </si>
  <si>
    <t xml:space="preserve">Tal Aelod - Ffion Emlyn Davies </t>
  </si>
  <si>
    <t xml:space="preserve">Tal Aelod - John Williams </t>
  </si>
  <si>
    <t xml:space="preserve">Tal Aelod - June Jones </t>
  </si>
  <si>
    <t>Idris Lloyd Jones - Torri gwair mynwentydd</t>
  </si>
  <si>
    <t xml:space="preserve">Idris Lloyd Jones - Torri gwair llwybrau </t>
  </si>
  <si>
    <t xml:space="preserve">Ad-daliad gan Scotish Power am Llys Buckley </t>
  </si>
  <si>
    <t xml:space="preserve">Gwobr Pentrefi Sir Gaernarfon </t>
  </si>
  <si>
    <t xml:space="preserve">Trosglwyddiad o brif gyfrif mewn i'r is gyfrif mewn camgymeriad </t>
  </si>
  <si>
    <t xml:space="preserve">Trosglwyddiad yn ol i'r prif gyfrif yn dilyn trosglwyddo £1500 mewn camgymeriad ac y trosglwyddiad cywir o £1500 oedd i fynd i'r prif gyfrif </t>
  </si>
  <si>
    <t xml:space="preserve">Trosglwyddiad i is gyfrif mewn camgymeriad </t>
  </si>
  <si>
    <t xml:space="preserve">Trosglwyddiad o arian o'r is gyfrif £1500 a'r £1500 trosglwyddwyd mewn camgymeriad </t>
  </si>
  <si>
    <t>HMRC - Treth Cyflog y clerc</t>
  </si>
  <si>
    <t xml:space="preserve">Idris Lloyd Jones - Asesiad Risg Mynwentydd </t>
  </si>
  <si>
    <t>Shirley Williams - Cyflog ag ad-daliad adnoddau</t>
  </si>
  <si>
    <t>****</t>
  </si>
  <si>
    <t xml:space="preserve">                        </t>
  </si>
</sst>
</file>

<file path=xl/styles.xml><?xml version="1.0" encoding="utf-8"?>
<styleSheet xmlns="http://schemas.openxmlformats.org/spreadsheetml/2006/main">
  <numFmts count="1">
    <numFmt numFmtId="164" formatCode="&quot;£&quot;#,##0.00"/>
  </numFmts>
  <fonts count="4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2" fillId="0" borderId="0" xfId="0" applyFont="1" applyFill="1"/>
    <xf numFmtId="0" fontId="2" fillId="0" borderId="3" xfId="0" applyFont="1" applyBorder="1" applyAlignment="1">
      <alignment wrapText="1"/>
    </xf>
    <xf numFmtId="0" fontId="2" fillId="0" borderId="0" xfId="0" applyFont="1" applyBorder="1"/>
    <xf numFmtId="0" fontId="2" fillId="0" borderId="0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0" xfId="0" applyFont="1" applyFill="1" applyBorder="1"/>
    <xf numFmtId="14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 wrapText="1"/>
    </xf>
    <xf numFmtId="4" fontId="2" fillId="2" borderId="1" xfId="0" applyNumberFormat="1" applyFont="1" applyFill="1" applyBorder="1"/>
    <xf numFmtId="4" fontId="2" fillId="0" borderId="1" xfId="0" applyNumberFormat="1" applyFont="1" applyBorder="1"/>
    <xf numFmtId="14" fontId="2" fillId="0" borderId="1" xfId="0" applyNumberFormat="1" applyFont="1" applyBorder="1"/>
    <xf numFmtId="4" fontId="2" fillId="3" borderId="1" xfId="0" applyNumberFormat="1" applyFont="1" applyFill="1" applyBorder="1"/>
    <xf numFmtId="0" fontId="2" fillId="0" borderId="13" xfId="0" applyFont="1" applyBorder="1"/>
    <xf numFmtId="0" fontId="2" fillId="0" borderId="13" xfId="0" applyFont="1" applyBorder="1" applyAlignment="1">
      <alignment horizontal="right"/>
    </xf>
    <xf numFmtId="14" fontId="2" fillId="0" borderId="14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164" fontId="2" fillId="0" borderId="0" xfId="0" applyNumberFormat="1" applyFont="1"/>
    <xf numFmtId="164" fontId="2" fillId="0" borderId="3" xfId="0" applyNumberFormat="1" applyFont="1" applyBorder="1"/>
    <xf numFmtId="0" fontId="2" fillId="7" borderId="0" xfId="0" applyFont="1" applyFill="1"/>
    <xf numFmtId="0" fontId="2" fillId="5" borderId="0" xfId="0" applyFont="1" applyFill="1"/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/>
    </xf>
    <xf numFmtId="4" fontId="2" fillId="0" borderId="0" xfId="0" applyNumberFormat="1" applyFont="1"/>
    <xf numFmtId="4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4" fontId="1" fillId="3" borderId="1" xfId="0" applyNumberFormat="1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0" fillId="0" borderId="1" xfId="0" applyBorder="1"/>
    <xf numFmtId="14" fontId="0" fillId="0" borderId="1" xfId="0" applyNumberFormat="1" applyBorder="1"/>
    <xf numFmtId="4" fontId="1" fillId="3" borderId="1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wrapText="1"/>
    </xf>
    <xf numFmtId="4" fontId="1" fillId="2" borderId="1" xfId="0" applyNumberFormat="1" applyFont="1" applyFill="1" applyBorder="1" applyAlignment="1">
      <alignment horizontal="right"/>
    </xf>
    <xf numFmtId="4" fontId="1" fillId="3" borderId="1" xfId="0" applyNumberFormat="1" applyFont="1" applyFill="1" applyBorder="1" applyAlignment="1">
      <alignment horizontal="center"/>
    </xf>
    <xf numFmtId="4" fontId="1" fillId="3" borderId="1" xfId="0" applyNumberFormat="1" applyFont="1" applyFill="1" applyBorder="1"/>
    <xf numFmtId="4" fontId="1" fillId="0" borderId="1" xfId="0" applyNumberFormat="1" applyFont="1" applyBorder="1" applyAlignment="1">
      <alignment horizontal="right"/>
    </xf>
    <xf numFmtId="4" fontId="1" fillId="0" borderId="1" xfId="0" applyNumberFormat="1" applyFont="1" applyBorder="1"/>
    <xf numFmtId="4" fontId="1" fillId="2" borderId="1" xfId="0" applyNumberFormat="1" applyFont="1" applyFill="1" applyBorder="1"/>
    <xf numFmtId="4" fontId="1" fillId="5" borderId="3" xfId="0" applyNumberFormat="1" applyFont="1" applyFill="1" applyBorder="1"/>
    <xf numFmtId="164" fontId="1" fillId="0" borderId="3" xfId="0" applyNumberFormat="1" applyFont="1" applyBorder="1"/>
    <xf numFmtId="164" fontId="1" fillId="0" borderId="3" xfId="0" applyNumberFormat="1" applyFont="1" applyBorder="1" applyAlignment="1">
      <alignment wrapText="1"/>
    </xf>
    <xf numFmtId="164" fontId="1" fillId="0" borderId="0" xfId="0" applyNumberFormat="1" applyFont="1"/>
    <xf numFmtId="164" fontId="1" fillId="0" borderId="0" xfId="0" applyNumberFormat="1" applyFont="1" applyBorder="1"/>
    <xf numFmtId="164" fontId="1" fillId="0" borderId="6" xfId="0" applyNumberFormat="1" applyFont="1" applyBorder="1"/>
    <xf numFmtId="0" fontId="2" fillId="0" borderId="3" xfId="0" applyFont="1" applyBorder="1" applyAlignment="1">
      <alignment wrapText="1"/>
    </xf>
    <xf numFmtId="0" fontId="2" fillId="0" borderId="0" xfId="0" applyFont="1" applyBorder="1" applyAlignment="1">
      <alignment wrapText="1"/>
    </xf>
    <xf numFmtId="4" fontId="1" fillId="0" borderId="8" xfId="0" applyNumberFormat="1" applyFont="1" applyBorder="1" applyAlignment="1">
      <alignment horizontal="right"/>
    </xf>
    <xf numFmtId="14" fontId="2" fillId="5" borderId="1" xfId="0" applyNumberFormat="1" applyFont="1" applyFill="1" applyBorder="1" applyAlignment="1">
      <alignment horizontal="right"/>
    </xf>
    <xf numFmtId="0" fontId="2" fillId="5" borderId="1" xfId="0" applyFont="1" applyFill="1" applyBorder="1" applyAlignment="1">
      <alignment horizontal="right"/>
    </xf>
    <xf numFmtId="0" fontId="2" fillId="5" borderId="1" xfId="0" applyFont="1" applyFill="1" applyBorder="1"/>
    <xf numFmtId="14" fontId="2" fillId="5" borderId="1" xfId="0" applyNumberFormat="1" applyFont="1" applyFill="1" applyBorder="1"/>
    <xf numFmtId="0" fontId="2" fillId="0" borderId="1" xfId="0" applyFont="1" applyFill="1" applyBorder="1"/>
    <xf numFmtId="4" fontId="1" fillId="3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/>
    <xf numFmtId="14" fontId="0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4" fontId="2" fillId="2" borderId="1" xfId="0" applyNumberFormat="1" applyFont="1" applyFill="1" applyBorder="1" applyAlignment="1">
      <alignment horizontal="center" vertical="center"/>
    </xf>
    <xf numFmtId="4" fontId="2" fillId="8" borderId="1" xfId="0" applyNumberFormat="1" applyFont="1" applyFill="1" applyBorder="1"/>
    <xf numFmtId="14" fontId="2" fillId="0" borderId="1" xfId="0" applyNumberFormat="1" applyFont="1" applyFill="1" applyBorder="1" applyAlignment="1">
      <alignment horizontal="right"/>
    </xf>
    <xf numFmtId="0" fontId="0" fillId="0" borderId="10" xfId="0" applyFont="1" applyBorder="1" applyAlignment="1">
      <alignment horizontal="left" vertical="center"/>
    </xf>
    <xf numFmtId="0" fontId="2" fillId="0" borderId="1" xfId="0" applyFont="1" applyBorder="1" applyAlignment="1">
      <alignment vertical="top"/>
    </xf>
    <xf numFmtId="0" fontId="2" fillId="0" borderId="1" xfId="0" applyFont="1" applyFill="1" applyBorder="1" applyAlignment="1"/>
    <xf numFmtId="0" fontId="0" fillId="0" borderId="1" xfId="0" applyBorder="1" applyAlignment="1"/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vertical="top" wrapText="1"/>
    </xf>
    <xf numFmtId="0" fontId="0" fillId="0" borderId="3" xfId="0" applyBorder="1" applyAlignment="1">
      <alignment vertical="top"/>
    </xf>
    <xf numFmtId="0" fontId="2" fillId="0" borderId="15" xfId="0" applyFont="1" applyBorder="1" applyAlignment="1">
      <alignment vertical="top" wrapText="1"/>
    </xf>
    <xf numFmtId="0" fontId="0" fillId="0" borderId="15" xfId="0" applyBorder="1" applyAlignment="1">
      <alignment vertical="top"/>
    </xf>
    <xf numFmtId="0" fontId="2" fillId="0" borderId="17" xfId="0" applyFont="1" applyBorder="1" applyAlignment="1"/>
    <xf numFmtId="0" fontId="2" fillId="0" borderId="3" xfId="0" applyFont="1" applyBorder="1" applyAlignment="1">
      <alignment wrapText="1"/>
    </xf>
    <xf numFmtId="0" fontId="0" fillId="0" borderId="3" xfId="0" applyBorder="1" applyAlignment="1"/>
    <xf numFmtId="0" fontId="2" fillId="4" borderId="1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" fontId="1" fillId="2" borderId="7" xfId="0" applyNumberFormat="1" applyFont="1" applyFill="1" applyBorder="1" applyAlignment="1">
      <alignment horizontal="center" vertical="center"/>
    </xf>
    <xf numFmtId="4" fontId="3" fillId="0" borderId="8" xfId="0" applyNumberFormat="1" applyFont="1" applyBorder="1" applyAlignment="1">
      <alignment horizontal="center" vertical="center"/>
    </xf>
    <xf numFmtId="4" fontId="1" fillId="3" borderId="6" xfId="0" applyNumberFormat="1" applyFont="1" applyFill="1" applyBorder="1" applyAlignment="1">
      <alignment horizontal="center" vertical="center"/>
    </xf>
    <xf numFmtId="4" fontId="1" fillId="3" borderId="7" xfId="0" applyNumberFormat="1" applyFont="1" applyFill="1" applyBorder="1" applyAlignment="1">
      <alignment horizontal="center" vertical="center"/>
    </xf>
    <xf numFmtId="4" fontId="3" fillId="0" borderId="7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right"/>
    </xf>
    <xf numFmtId="0" fontId="0" fillId="0" borderId="5" xfId="0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0" fontId="0" fillId="0" borderId="2" xfId="0" applyBorder="1" applyAlignment="1">
      <alignment horizontal="right"/>
    </xf>
    <xf numFmtId="4" fontId="1" fillId="0" borderId="1" xfId="0" applyNumberFormat="1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4" fontId="1" fillId="0" borderId="6" xfId="0" applyNumberFormat="1" applyFont="1" applyBorder="1" applyAlignment="1">
      <alignment horizontal="center"/>
    </xf>
    <xf numFmtId="4" fontId="1" fillId="0" borderId="7" xfId="0" applyNumberFormat="1" applyFont="1" applyBorder="1" applyAlignment="1">
      <alignment horizontal="center"/>
    </xf>
    <xf numFmtId="4" fontId="3" fillId="0" borderId="7" xfId="0" applyNumberFormat="1" applyFont="1" applyBorder="1" applyAlignment="1">
      <alignment horizontal="center"/>
    </xf>
    <xf numFmtId="4" fontId="3" fillId="0" borderId="8" xfId="0" applyNumberFormat="1" applyFont="1" applyBorder="1" applyAlignment="1">
      <alignment horizontal="center"/>
    </xf>
    <xf numFmtId="0" fontId="3" fillId="0" borderId="10" xfId="0" applyFont="1" applyBorder="1" applyAlignment="1">
      <alignment vertical="center"/>
    </xf>
    <xf numFmtId="4" fontId="1" fillId="3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" fontId="1" fillId="2" borderId="6" xfId="0" applyNumberFormat="1" applyFont="1" applyFill="1" applyBorder="1" applyAlignment="1">
      <alignment horizontal="center" vertical="center"/>
    </xf>
    <xf numFmtId="4" fontId="2" fillId="0" borderId="6" xfId="0" applyNumberFormat="1" applyFont="1" applyBorder="1" applyAlignment="1">
      <alignment horizontal="center"/>
    </xf>
    <xf numFmtId="4" fontId="2" fillId="0" borderId="7" xfId="0" applyNumberFormat="1" applyFont="1" applyBorder="1" applyAlignment="1">
      <alignment horizontal="center"/>
    </xf>
    <xf numFmtId="4" fontId="0" fillId="0" borderId="8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2" fillId="4" borderId="9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/>
    </xf>
    <xf numFmtId="0" fontId="1" fillId="6" borderId="10" xfId="0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 vertical="center"/>
    </xf>
    <xf numFmtId="0" fontId="2" fillId="0" borderId="18" xfId="0" applyFont="1" applyBorder="1" applyAlignment="1">
      <alignment vertical="top" wrapText="1"/>
    </xf>
    <xf numFmtId="0" fontId="2" fillId="0" borderId="19" xfId="0" applyFont="1" applyBorder="1" applyAlignment="1">
      <alignment vertical="top" wrapText="1"/>
    </xf>
    <xf numFmtId="4" fontId="2" fillId="9" borderId="1" xfId="0" applyNumberFormat="1" applyFont="1" applyFill="1" applyBorder="1"/>
    <xf numFmtId="4" fontId="1" fillId="10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11"/>
  <sheetViews>
    <sheetView tabSelected="1" topLeftCell="B58" zoomScale="80" zoomScaleNormal="80" workbookViewId="0">
      <selection activeCell="C72" sqref="C72"/>
    </sheetView>
  </sheetViews>
  <sheetFormatPr defaultRowHeight="15"/>
  <cols>
    <col min="1" max="1" width="11.28515625" style="2" customWidth="1"/>
    <col min="2" max="2" width="12.140625" style="2" customWidth="1"/>
    <col min="3" max="3" width="40.7109375" style="2" customWidth="1"/>
    <col min="4" max="4" width="13.42578125" style="2" customWidth="1"/>
    <col min="5" max="5" width="14.28515625" style="2" customWidth="1"/>
    <col min="6" max="6" width="14.85546875" style="27" customWidth="1"/>
    <col min="7" max="7" width="13.5703125" style="27" customWidth="1"/>
    <col min="8" max="8" width="11.28515625" style="27" customWidth="1"/>
    <col min="9" max="9" width="8.85546875" style="27" customWidth="1"/>
    <col min="10" max="10" width="14.7109375" style="27" customWidth="1"/>
    <col min="11" max="11" width="10" style="27" customWidth="1"/>
    <col min="12" max="12" width="10.28515625" style="27" customWidth="1"/>
    <col min="13" max="13" width="11.28515625" style="27" customWidth="1"/>
    <col min="14" max="14" width="12.28515625" style="27" customWidth="1"/>
    <col min="15" max="15" width="9.85546875" style="27" customWidth="1"/>
    <col min="16" max="16" width="11" style="27" customWidth="1"/>
    <col min="17" max="17" width="7.5703125" style="27" customWidth="1"/>
    <col min="18" max="18" width="12.140625" style="3" customWidth="1"/>
    <col min="19" max="19" width="12.140625" style="2" customWidth="1"/>
    <col min="20" max="20" width="15.140625" style="21" customWidth="1"/>
    <col min="21" max="21" width="11.5703125" bestFit="1" customWidth="1"/>
  </cols>
  <sheetData>
    <row r="1" spans="1:21">
      <c r="A1" s="69" t="s">
        <v>19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</row>
    <row r="2" spans="1:21" ht="10.5" customHeight="1">
      <c r="T2" s="21" t="s">
        <v>13</v>
      </c>
    </row>
    <row r="3" spans="1:21" ht="36.75" customHeight="1">
      <c r="R3" s="70" t="s">
        <v>12</v>
      </c>
      <c r="S3" s="71"/>
      <c r="T3" s="45">
        <v>20127.02</v>
      </c>
      <c r="U3" s="1"/>
    </row>
    <row r="4" spans="1:21">
      <c r="T4" s="46"/>
    </row>
    <row r="5" spans="1:21" ht="30" customHeight="1">
      <c r="R5" s="72" t="s">
        <v>14</v>
      </c>
      <c r="S5" s="73"/>
      <c r="T5" s="47"/>
      <c r="U5" s="33" t="s">
        <v>56</v>
      </c>
    </row>
    <row r="6" spans="1:21">
      <c r="J6" s="27" t="s">
        <v>69</v>
      </c>
      <c r="R6" s="67" t="s">
        <v>47</v>
      </c>
      <c r="S6" s="67"/>
      <c r="T6" s="48">
        <v>75</v>
      </c>
      <c r="U6" s="33" t="s">
        <v>107</v>
      </c>
    </row>
    <row r="7" spans="1:21">
      <c r="R7" s="67" t="s">
        <v>48</v>
      </c>
      <c r="S7" s="67"/>
      <c r="T7" s="48">
        <v>25</v>
      </c>
      <c r="U7" s="34">
        <v>43251</v>
      </c>
    </row>
    <row r="8" spans="1:21">
      <c r="R8" s="67" t="s">
        <v>54</v>
      </c>
      <c r="S8" s="68"/>
      <c r="T8" s="48">
        <v>70</v>
      </c>
      <c r="U8" s="34">
        <v>43199</v>
      </c>
    </row>
    <row r="9" spans="1:21">
      <c r="R9" s="67" t="s">
        <v>55</v>
      </c>
      <c r="S9" s="68"/>
      <c r="T9" s="48">
        <v>378.6</v>
      </c>
      <c r="U9" s="34">
        <v>43200</v>
      </c>
    </row>
    <row r="10" spans="1:21">
      <c r="D10" s="5"/>
      <c r="E10" s="5"/>
      <c r="R10" s="67" t="s">
        <v>49</v>
      </c>
      <c r="S10" s="67"/>
      <c r="T10" s="48">
        <v>1514.4</v>
      </c>
      <c r="U10" s="34">
        <v>43196</v>
      </c>
    </row>
    <row r="11" spans="1:21">
      <c r="D11" s="5"/>
      <c r="E11" s="5"/>
      <c r="R11" s="67" t="s">
        <v>50</v>
      </c>
      <c r="S11" s="67"/>
      <c r="T11" s="48">
        <v>2880</v>
      </c>
      <c r="U11" s="34">
        <v>43242</v>
      </c>
    </row>
    <row r="12" spans="1:21">
      <c r="D12" s="5"/>
      <c r="E12" s="5"/>
      <c r="R12" s="32"/>
      <c r="S12" s="32"/>
      <c r="T12" s="47">
        <f>SUM(T6:T11)</f>
        <v>4943</v>
      </c>
    </row>
    <row r="13" spans="1:21" ht="10.5" customHeight="1">
      <c r="D13" s="5"/>
      <c r="E13" s="5"/>
      <c r="T13" s="46"/>
    </row>
    <row r="14" spans="1:21" ht="25.5" customHeight="1">
      <c r="D14" s="5"/>
      <c r="E14" s="5"/>
      <c r="R14" s="75" t="s">
        <v>15</v>
      </c>
      <c r="S14" s="76"/>
      <c r="T14" s="44">
        <f>SUM(T3-T12)</f>
        <v>15184.02</v>
      </c>
    </row>
    <row r="15" spans="1:21">
      <c r="A15" s="2" t="s">
        <v>58</v>
      </c>
    </row>
    <row r="16" spans="1:21">
      <c r="A16" s="77" t="s">
        <v>0</v>
      </c>
      <c r="B16" s="80" t="s">
        <v>9</v>
      </c>
      <c r="C16" s="80" t="s">
        <v>10</v>
      </c>
      <c r="D16" s="80" t="s">
        <v>11</v>
      </c>
      <c r="E16" s="82" t="s">
        <v>29</v>
      </c>
      <c r="F16" s="84" t="s">
        <v>4</v>
      </c>
      <c r="G16" s="84"/>
      <c r="H16" s="85"/>
      <c r="I16" s="86" t="s">
        <v>5</v>
      </c>
      <c r="J16" s="87"/>
      <c r="K16" s="87"/>
      <c r="L16" s="87"/>
      <c r="M16" s="88"/>
      <c r="N16" s="88"/>
      <c r="O16" s="88"/>
      <c r="P16" s="88"/>
      <c r="Q16" s="85"/>
      <c r="R16" s="6"/>
    </row>
    <row r="17" spans="1:18" ht="39" customHeight="1">
      <c r="A17" s="78"/>
      <c r="B17" s="81"/>
      <c r="C17" s="81"/>
      <c r="D17" s="81"/>
      <c r="E17" s="83"/>
      <c r="F17" s="28" t="s">
        <v>20</v>
      </c>
      <c r="G17" s="29" t="s">
        <v>21</v>
      </c>
      <c r="H17" s="29" t="s">
        <v>22</v>
      </c>
      <c r="I17" s="30" t="s">
        <v>30</v>
      </c>
      <c r="J17" s="30" t="s">
        <v>31</v>
      </c>
      <c r="K17" s="30" t="s">
        <v>32</v>
      </c>
      <c r="L17" s="35" t="s">
        <v>22</v>
      </c>
      <c r="M17" s="35" t="s">
        <v>33</v>
      </c>
      <c r="N17" s="30" t="s">
        <v>34</v>
      </c>
      <c r="O17" s="35" t="s">
        <v>35</v>
      </c>
      <c r="P17" s="30" t="s">
        <v>36</v>
      </c>
      <c r="Q17" s="35" t="s">
        <v>37</v>
      </c>
      <c r="R17" s="6"/>
    </row>
    <row r="18" spans="1:18">
      <c r="A18" s="78"/>
      <c r="B18" s="10">
        <v>43206</v>
      </c>
      <c r="C18" s="11" t="s">
        <v>23</v>
      </c>
      <c r="D18" s="20" t="s">
        <v>44</v>
      </c>
      <c r="E18" s="20" t="s">
        <v>44</v>
      </c>
      <c r="F18" s="37"/>
      <c r="G18" s="37"/>
      <c r="H18" s="37">
        <v>400</v>
      </c>
      <c r="I18" s="38"/>
      <c r="J18" s="38"/>
      <c r="K18" s="38"/>
      <c r="L18" s="38"/>
      <c r="M18" s="38"/>
      <c r="N18" s="38"/>
      <c r="O18" s="38"/>
      <c r="P18" s="38"/>
      <c r="Q18" s="38"/>
      <c r="R18" s="6"/>
    </row>
    <row r="19" spans="1:18">
      <c r="A19" s="78"/>
      <c r="B19" s="10">
        <v>43207</v>
      </c>
      <c r="C19" s="11" t="s">
        <v>24</v>
      </c>
      <c r="D19" s="20" t="s">
        <v>44</v>
      </c>
      <c r="E19" s="20" t="s">
        <v>44</v>
      </c>
      <c r="F19" s="37">
        <v>697.9</v>
      </c>
      <c r="G19" s="37"/>
      <c r="H19" s="37"/>
      <c r="I19" s="39"/>
      <c r="J19" s="39"/>
      <c r="K19" s="39"/>
      <c r="L19" s="39"/>
      <c r="M19" s="39"/>
      <c r="N19" s="39"/>
      <c r="O19" s="39"/>
      <c r="P19" s="39"/>
      <c r="Q19" s="39"/>
      <c r="R19" s="9"/>
    </row>
    <row r="20" spans="1:18">
      <c r="A20" s="78"/>
      <c r="B20" s="10">
        <v>43217</v>
      </c>
      <c r="C20" s="11" t="s">
        <v>25</v>
      </c>
      <c r="D20" s="20" t="s">
        <v>44</v>
      </c>
      <c r="E20" s="20" t="s">
        <v>44</v>
      </c>
      <c r="F20" s="37">
        <v>4450</v>
      </c>
      <c r="G20" s="37"/>
      <c r="H20" s="37"/>
      <c r="I20" s="39"/>
      <c r="J20" s="39"/>
      <c r="K20" s="39"/>
      <c r="L20" s="39"/>
      <c r="M20" s="39"/>
      <c r="N20" s="39"/>
      <c r="O20" s="39"/>
      <c r="P20" s="39"/>
      <c r="Q20" s="39"/>
      <c r="R20" s="9"/>
    </row>
    <row r="21" spans="1:18">
      <c r="A21" s="78"/>
      <c r="B21" s="10">
        <v>43220</v>
      </c>
      <c r="C21" s="11" t="s">
        <v>28</v>
      </c>
      <c r="D21" s="8">
        <v>200862</v>
      </c>
      <c r="E21" s="15">
        <v>43231</v>
      </c>
      <c r="F21" s="37"/>
      <c r="G21" s="37"/>
      <c r="H21" s="37"/>
      <c r="I21" s="39"/>
      <c r="J21" s="39"/>
      <c r="K21" s="39">
        <v>65</v>
      </c>
      <c r="L21" s="39"/>
      <c r="M21" s="39"/>
      <c r="N21" s="39"/>
      <c r="O21" s="39"/>
      <c r="P21" s="39"/>
      <c r="Q21" s="39"/>
      <c r="R21" s="9"/>
    </row>
    <row r="22" spans="1:18">
      <c r="A22" s="78"/>
      <c r="B22" s="10">
        <v>43220</v>
      </c>
      <c r="C22" s="11" t="s">
        <v>38</v>
      </c>
      <c r="D22" s="8">
        <v>200863</v>
      </c>
      <c r="E22" s="15">
        <v>43230</v>
      </c>
      <c r="F22" s="37"/>
      <c r="G22" s="37"/>
      <c r="H22" s="37"/>
      <c r="I22" s="39"/>
      <c r="J22" s="39"/>
      <c r="K22" s="39"/>
      <c r="L22" s="39"/>
      <c r="M22" s="39">
        <v>117.6</v>
      </c>
      <c r="N22" s="39"/>
      <c r="O22" s="39"/>
      <c r="P22" s="39"/>
      <c r="Q22" s="39"/>
      <c r="R22" s="9"/>
    </row>
    <row r="23" spans="1:18">
      <c r="A23" s="78"/>
      <c r="B23" s="10">
        <v>43220</v>
      </c>
      <c r="C23" s="11" t="s">
        <v>39</v>
      </c>
      <c r="D23" s="8">
        <v>200864</v>
      </c>
      <c r="E23" s="15">
        <v>43224</v>
      </c>
      <c r="F23" s="37"/>
      <c r="G23" s="37"/>
      <c r="H23" s="37"/>
      <c r="I23" s="39"/>
      <c r="J23" s="39"/>
      <c r="K23" s="39"/>
      <c r="L23" s="39"/>
      <c r="M23" s="39">
        <v>32</v>
      </c>
      <c r="N23" s="39"/>
      <c r="O23" s="39"/>
      <c r="P23" s="39"/>
      <c r="Q23" s="39"/>
      <c r="R23" s="9"/>
    </row>
    <row r="24" spans="1:18">
      <c r="A24" s="78"/>
      <c r="B24" s="10">
        <v>43220</v>
      </c>
      <c r="C24" s="11" t="s">
        <v>40</v>
      </c>
      <c r="D24" s="8">
        <v>200865</v>
      </c>
      <c r="E24" s="15">
        <v>43229</v>
      </c>
      <c r="F24" s="37"/>
      <c r="G24" s="37"/>
      <c r="H24" s="37"/>
      <c r="I24" s="39"/>
      <c r="J24" s="39"/>
      <c r="K24" s="39"/>
      <c r="L24" s="39"/>
      <c r="M24" s="39"/>
      <c r="N24" s="39"/>
      <c r="O24" s="39">
        <v>1187.01</v>
      </c>
      <c r="P24" s="39"/>
      <c r="Q24" s="39"/>
      <c r="R24" s="9"/>
    </row>
    <row r="25" spans="1:18">
      <c r="A25" s="78"/>
      <c r="B25" s="10">
        <v>43220</v>
      </c>
      <c r="C25" s="11" t="s">
        <v>41</v>
      </c>
      <c r="D25" s="8">
        <v>200866</v>
      </c>
      <c r="E25" s="15">
        <v>43243</v>
      </c>
      <c r="F25" s="37"/>
      <c r="G25" s="37"/>
      <c r="H25" s="37"/>
      <c r="I25" s="39"/>
      <c r="J25" s="39"/>
      <c r="K25" s="39"/>
      <c r="L25" s="39">
        <v>100</v>
      </c>
      <c r="M25" s="39"/>
      <c r="N25" s="39"/>
      <c r="O25" s="39"/>
      <c r="P25" s="39"/>
      <c r="Q25" s="39"/>
      <c r="R25" s="9"/>
    </row>
    <row r="26" spans="1:18">
      <c r="A26" s="78"/>
      <c r="B26" s="10">
        <v>43220</v>
      </c>
      <c r="C26" s="17" t="s">
        <v>42</v>
      </c>
      <c r="D26" s="18">
        <v>200867</v>
      </c>
      <c r="E26" s="19">
        <v>43235</v>
      </c>
      <c r="F26" s="37"/>
      <c r="G26" s="37"/>
      <c r="H26" s="37"/>
      <c r="I26" s="39"/>
      <c r="J26" s="39"/>
      <c r="K26" s="39"/>
      <c r="L26" s="39"/>
      <c r="M26" s="39"/>
      <c r="N26" s="39">
        <v>25</v>
      </c>
      <c r="O26" s="39"/>
      <c r="P26" s="39"/>
      <c r="Q26" s="39"/>
      <c r="R26" s="9"/>
    </row>
    <row r="27" spans="1:18">
      <c r="A27" s="78"/>
      <c r="B27" s="10">
        <v>43244</v>
      </c>
      <c r="C27" s="11" t="s">
        <v>26</v>
      </c>
      <c r="D27" s="8"/>
      <c r="E27" s="8"/>
      <c r="F27" s="37"/>
      <c r="G27" s="37">
        <v>150</v>
      </c>
      <c r="H27" s="37"/>
      <c r="I27" s="39"/>
      <c r="J27" s="39"/>
      <c r="K27" s="39"/>
      <c r="L27" s="39"/>
      <c r="M27" s="39"/>
      <c r="N27" s="39"/>
      <c r="O27" s="39"/>
      <c r="P27" s="39"/>
      <c r="Q27" s="39"/>
      <c r="R27" s="9"/>
    </row>
    <row r="28" spans="1:18" ht="16.5" customHeight="1">
      <c r="A28" s="78"/>
      <c r="B28" s="7"/>
      <c r="C28" s="12"/>
      <c r="D28" s="8"/>
      <c r="E28" s="8"/>
      <c r="F28" s="37"/>
      <c r="G28" s="37"/>
      <c r="H28" s="37"/>
      <c r="I28" s="39"/>
      <c r="J28" s="39"/>
      <c r="K28" s="39"/>
      <c r="L28" s="39"/>
      <c r="M28" s="39"/>
      <c r="N28" s="39"/>
      <c r="O28" s="39"/>
      <c r="P28" s="39"/>
      <c r="Q28" s="39"/>
      <c r="R28" s="9"/>
    </row>
    <row r="29" spans="1:18">
      <c r="A29" s="78"/>
      <c r="B29" s="10"/>
      <c r="C29" s="7"/>
      <c r="D29" s="8"/>
      <c r="E29" s="8"/>
      <c r="F29" s="37"/>
      <c r="G29" s="37"/>
      <c r="H29" s="37"/>
      <c r="I29" s="39"/>
      <c r="J29" s="39"/>
      <c r="K29" s="39"/>
      <c r="L29" s="39"/>
      <c r="M29" s="39"/>
      <c r="N29" s="39"/>
      <c r="O29" s="39"/>
      <c r="P29" s="39"/>
      <c r="Q29" s="39"/>
      <c r="R29" s="9"/>
    </row>
    <row r="30" spans="1:18">
      <c r="A30" s="78"/>
      <c r="B30" s="7"/>
      <c r="C30" s="7"/>
      <c r="D30" s="8"/>
      <c r="E30" s="8"/>
      <c r="F30" s="37"/>
      <c r="G30" s="37"/>
      <c r="H30" s="37"/>
      <c r="I30" s="39"/>
      <c r="J30" s="39"/>
      <c r="K30" s="39"/>
      <c r="L30" s="39"/>
      <c r="M30" s="39"/>
      <c r="N30" s="39"/>
      <c r="O30" s="39"/>
      <c r="P30" s="39"/>
      <c r="Q30" s="39"/>
      <c r="R30" s="9"/>
    </row>
    <row r="31" spans="1:18">
      <c r="A31" s="78"/>
      <c r="B31" s="7"/>
      <c r="C31" s="7"/>
      <c r="D31" s="8"/>
      <c r="E31" s="8"/>
      <c r="F31" s="37"/>
      <c r="G31" s="37"/>
      <c r="H31" s="37"/>
      <c r="I31" s="39"/>
      <c r="J31" s="39"/>
      <c r="K31" s="39"/>
      <c r="L31" s="39"/>
      <c r="M31" s="39"/>
      <c r="N31" s="39"/>
      <c r="O31" s="39"/>
      <c r="P31" s="39"/>
      <c r="Q31" s="39"/>
      <c r="R31" s="9"/>
    </row>
    <row r="32" spans="1:18">
      <c r="A32" s="79"/>
      <c r="B32" s="7"/>
      <c r="C32" s="7"/>
      <c r="D32" s="8"/>
      <c r="E32" s="8"/>
      <c r="F32" s="37"/>
      <c r="G32" s="37"/>
      <c r="H32" s="37"/>
      <c r="I32" s="39"/>
      <c r="J32" s="39"/>
      <c r="K32" s="39"/>
      <c r="L32" s="39"/>
      <c r="M32" s="39"/>
      <c r="N32" s="39"/>
      <c r="O32" s="39"/>
      <c r="P32" s="39"/>
      <c r="Q32" s="39"/>
      <c r="R32" s="9"/>
    </row>
    <row r="33" spans="1:20">
      <c r="A33" s="89" t="s">
        <v>7</v>
      </c>
      <c r="B33" s="89"/>
      <c r="C33" s="89"/>
      <c r="D33" s="89"/>
      <c r="E33" s="90"/>
      <c r="F33" s="40">
        <f>SUM(F18:F32)</f>
        <v>5147.8999999999996</v>
      </c>
      <c r="G33" s="40">
        <f>SUM(G18:G32)</f>
        <v>150</v>
      </c>
      <c r="H33" s="40">
        <f t="shared" ref="H33" si="0">SUM(H18:H32)</f>
        <v>400</v>
      </c>
      <c r="I33" s="41">
        <f>SUM(,I31,I30,I28,I18:I32)</f>
        <v>0</v>
      </c>
      <c r="J33" s="41">
        <f t="shared" ref="J33:Q33" si="1">SUM(,J31,J30,J28,J18:J32)</f>
        <v>0</v>
      </c>
      <c r="K33" s="41">
        <f t="shared" si="1"/>
        <v>65</v>
      </c>
      <c r="L33" s="41">
        <f t="shared" si="1"/>
        <v>100</v>
      </c>
      <c r="M33" s="41">
        <f t="shared" si="1"/>
        <v>149.6</v>
      </c>
      <c r="N33" s="41">
        <f t="shared" si="1"/>
        <v>25</v>
      </c>
      <c r="O33" s="41">
        <f t="shared" si="1"/>
        <v>1187.01</v>
      </c>
      <c r="P33" s="41">
        <f t="shared" si="1"/>
        <v>0</v>
      </c>
      <c r="Q33" s="41">
        <f t="shared" si="1"/>
        <v>0</v>
      </c>
      <c r="R33" s="9"/>
    </row>
    <row r="34" spans="1:20">
      <c r="A34" s="91" t="s">
        <v>8</v>
      </c>
      <c r="B34" s="91"/>
      <c r="C34" s="91"/>
      <c r="D34" s="92"/>
      <c r="E34" s="93"/>
      <c r="F34" s="94">
        <f>SUM(F33,G33,H33)</f>
        <v>5697.9</v>
      </c>
      <c r="G34" s="94"/>
      <c r="H34" s="95"/>
      <c r="I34" s="96">
        <f>SUM(I33:Q33)</f>
        <v>1526.6100000000001</v>
      </c>
      <c r="J34" s="97"/>
      <c r="K34" s="97"/>
      <c r="L34" s="97"/>
      <c r="M34" s="98"/>
      <c r="N34" s="98"/>
      <c r="O34" s="98"/>
      <c r="P34" s="98"/>
      <c r="Q34" s="99"/>
      <c r="R34" s="6"/>
    </row>
    <row r="35" spans="1:20" ht="39">
      <c r="S35" s="36" t="s">
        <v>16</v>
      </c>
      <c r="T35" s="44">
        <f>SUM(T14+F34-I34)</f>
        <v>19355.309999999998</v>
      </c>
    </row>
    <row r="36" spans="1:20">
      <c r="S36" s="50"/>
      <c r="T36" s="47"/>
    </row>
    <row r="37" spans="1:20">
      <c r="A37" s="74" t="s">
        <v>57</v>
      </c>
      <c r="B37" s="74"/>
      <c r="C37" s="74"/>
    </row>
    <row r="38" spans="1:20">
      <c r="A38" s="77" t="s">
        <v>1</v>
      </c>
      <c r="B38" s="80" t="s">
        <v>9</v>
      </c>
      <c r="C38" s="80" t="s">
        <v>10</v>
      </c>
      <c r="D38" s="80" t="s">
        <v>11</v>
      </c>
      <c r="E38" s="82" t="s">
        <v>29</v>
      </c>
      <c r="F38" s="103" t="s">
        <v>4</v>
      </c>
      <c r="G38" s="84"/>
      <c r="H38" s="85"/>
      <c r="I38" s="101" t="s">
        <v>6</v>
      </c>
      <c r="J38" s="101"/>
      <c r="K38" s="101"/>
      <c r="L38" s="101"/>
      <c r="M38" s="102"/>
      <c r="N38" s="102"/>
      <c r="O38" s="102"/>
      <c r="P38" s="102"/>
      <c r="Q38" s="102"/>
      <c r="R38" s="6"/>
    </row>
    <row r="39" spans="1:20" ht="38.25">
      <c r="A39" s="77"/>
      <c r="B39" s="81"/>
      <c r="C39" s="81"/>
      <c r="D39" s="100"/>
      <c r="E39" s="83"/>
      <c r="F39" s="28" t="s">
        <v>20</v>
      </c>
      <c r="G39" s="29" t="s">
        <v>21</v>
      </c>
      <c r="H39" s="29" t="s">
        <v>22</v>
      </c>
      <c r="I39" s="30" t="s">
        <v>30</v>
      </c>
      <c r="J39" s="30" t="s">
        <v>31</v>
      </c>
      <c r="K39" s="30" t="s">
        <v>32</v>
      </c>
      <c r="L39" s="35" t="s">
        <v>22</v>
      </c>
      <c r="M39" s="35" t="s">
        <v>33</v>
      </c>
      <c r="N39" s="30" t="s">
        <v>34</v>
      </c>
      <c r="O39" s="35" t="s">
        <v>35</v>
      </c>
      <c r="P39" s="30" t="s">
        <v>36</v>
      </c>
      <c r="Q39" s="35" t="s">
        <v>37</v>
      </c>
      <c r="R39" s="6"/>
    </row>
    <row r="40" spans="1:20">
      <c r="A40" s="77"/>
      <c r="B40" s="10">
        <v>43304</v>
      </c>
      <c r="C40" s="25" t="s">
        <v>27</v>
      </c>
      <c r="D40" s="20" t="s">
        <v>44</v>
      </c>
      <c r="E40" s="20" t="s">
        <v>44</v>
      </c>
      <c r="F40" s="37"/>
      <c r="G40" s="37"/>
      <c r="H40" s="37">
        <v>177.5</v>
      </c>
      <c r="I40" s="39"/>
      <c r="J40" s="39"/>
      <c r="K40" s="39"/>
      <c r="L40" s="39"/>
      <c r="M40" s="39"/>
      <c r="N40" s="39"/>
      <c r="O40" s="39"/>
      <c r="P40" s="39"/>
      <c r="Q40" s="39"/>
      <c r="R40" s="9"/>
    </row>
    <row r="41" spans="1:20">
      <c r="A41" s="77"/>
      <c r="B41" s="10">
        <v>43311</v>
      </c>
      <c r="C41" s="25" t="s">
        <v>43</v>
      </c>
      <c r="D41" s="20">
        <v>200868</v>
      </c>
      <c r="E41" s="52">
        <v>43327</v>
      </c>
      <c r="F41" s="37"/>
      <c r="G41" s="37"/>
      <c r="H41" s="37"/>
      <c r="I41" s="39"/>
      <c r="J41" s="39"/>
      <c r="K41" s="39"/>
      <c r="L41" s="39">
        <v>88.2</v>
      </c>
      <c r="M41" s="39"/>
      <c r="N41" s="39"/>
      <c r="O41" s="39"/>
      <c r="P41" s="39"/>
      <c r="Q41" s="39"/>
      <c r="R41" s="9"/>
    </row>
    <row r="42" spans="1:20">
      <c r="A42" s="77"/>
      <c r="B42" s="10">
        <v>43311</v>
      </c>
      <c r="C42" s="25" t="s">
        <v>45</v>
      </c>
      <c r="D42" s="20">
        <v>200869</v>
      </c>
      <c r="E42" s="52">
        <v>43325</v>
      </c>
      <c r="F42" s="37"/>
      <c r="G42" s="37"/>
      <c r="H42" s="37"/>
      <c r="I42" s="115">
        <v>513.04</v>
      </c>
      <c r="J42" s="39">
        <v>131.72999999999999</v>
      </c>
      <c r="K42" s="39"/>
      <c r="L42" s="39"/>
      <c r="M42" s="39"/>
      <c r="N42" s="39"/>
      <c r="O42" s="39"/>
      <c r="P42" s="39"/>
      <c r="Q42" s="39"/>
      <c r="R42" s="9"/>
    </row>
    <row r="43" spans="1:20">
      <c r="A43" s="77"/>
      <c r="B43" s="10">
        <v>43311</v>
      </c>
      <c r="C43" s="25" t="s">
        <v>46</v>
      </c>
      <c r="D43" s="20">
        <v>200870</v>
      </c>
      <c r="E43" s="52">
        <v>43335</v>
      </c>
      <c r="F43" s="37"/>
      <c r="G43" s="37"/>
      <c r="H43" s="37"/>
      <c r="I43" s="39"/>
      <c r="J43" s="39"/>
      <c r="K43" s="39"/>
      <c r="L43" s="39"/>
      <c r="M43" s="39"/>
      <c r="N43" s="39"/>
      <c r="O43" s="39"/>
      <c r="P43" s="39"/>
      <c r="Q43" s="115">
        <v>128.26</v>
      </c>
      <c r="R43" s="9"/>
    </row>
    <row r="44" spans="1:20">
      <c r="A44" s="77"/>
      <c r="B44" s="10">
        <v>43327</v>
      </c>
      <c r="C44" s="25" t="s">
        <v>67</v>
      </c>
      <c r="D44" s="20" t="s">
        <v>44</v>
      </c>
      <c r="E44" s="53" t="s">
        <v>44</v>
      </c>
      <c r="F44" s="37">
        <v>30</v>
      </c>
      <c r="G44" s="37"/>
      <c r="H44" s="37"/>
      <c r="I44" s="39"/>
      <c r="J44" s="39"/>
      <c r="K44" s="39"/>
      <c r="L44" s="39"/>
      <c r="M44" s="39"/>
      <c r="N44" s="39"/>
      <c r="O44" s="39"/>
      <c r="P44" s="39"/>
      <c r="Q44" s="39"/>
      <c r="R44" s="9"/>
    </row>
    <row r="45" spans="1:20">
      <c r="A45" s="77"/>
      <c r="B45" s="10">
        <v>43343</v>
      </c>
      <c r="C45" s="26" t="s">
        <v>25</v>
      </c>
      <c r="D45" s="20" t="s">
        <v>44</v>
      </c>
      <c r="E45" s="20" t="s">
        <v>44</v>
      </c>
      <c r="F45" s="37">
        <v>4450</v>
      </c>
      <c r="G45" s="37"/>
      <c r="H45" s="37"/>
      <c r="I45" s="39"/>
      <c r="J45" s="39"/>
      <c r="K45" s="39"/>
      <c r="L45" s="39"/>
      <c r="M45" s="39"/>
      <c r="N45" s="39"/>
      <c r="O45" s="39"/>
      <c r="P45" s="39"/>
      <c r="Q45" s="39"/>
      <c r="R45" s="9"/>
    </row>
    <row r="46" spans="1:20">
      <c r="A46" s="77"/>
      <c r="B46" s="10">
        <v>43347</v>
      </c>
      <c r="C46" s="26" t="s">
        <v>52</v>
      </c>
      <c r="D46" s="20" t="s">
        <v>53</v>
      </c>
      <c r="E46" s="20" t="s">
        <v>44</v>
      </c>
      <c r="F46" s="42"/>
      <c r="G46" s="42"/>
      <c r="H46" s="42"/>
      <c r="I46" s="39"/>
      <c r="J46" s="39"/>
      <c r="K46" s="39">
        <v>2404.7399999999998</v>
      </c>
      <c r="L46" s="39"/>
      <c r="M46" s="39"/>
      <c r="N46" s="39"/>
      <c r="O46" s="39"/>
      <c r="P46" s="39"/>
      <c r="Q46" s="39"/>
      <c r="R46" s="9"/>
    </row>
    <row r="47" spans="1:20">
      <c r="A47" s="77"/>
      <c r="B47" s="10">
        <v>43348</v>
      </c>
      <c r="C47" s="11" t="s">
        <v>52</v>
      </c>
      <c r="D47" s="20">
        <v>200871</v>
      </c>
      <c r="E47" s="52">
        <v>43353</v>
      </c>
      <c r="F47" s="42"/>
      <c r="G47" s="42"/>
      <c r="H47" s="42"/>
      <c r="I47" s="39"/>
      <c r="J47" s="39"/>
      <c r="K47" s="39">
        <v>1990.81</v>
      </c>
      <c r="L47" s="39"/>
      <c r="M47" s="39"/>
      <c r="N47" s="39"/>
      <c r="O47" s="39"/>
      <c r="P47" s="39"/>
      <c r="Q47" s="39"/>
      <c r="R47" s="9"/>
    </row>
    <row r="48" spans="1:20">
      <c r="A48" s="77"/>
      <c r="B48" s="10">
        <v>43350</v>
      </c>
      <c r="C48" s="11" t="s">
        <v>68</v>
      </c>
      <c r="D48" s="20" t="s">
        <v>44</v>
      </c>
      <c r="E48" s="53" t="s">
        <v>44</v>
      </c>
      <c r="F48" s="42"/>
      <c r="G48" s="42"/>
      <c r="H48" s="42">
        <v>1995.85</v>
      </c>
      <c r="I48" s="39"/>
      <c r="J48" s="39"/>
      <c r="K48" s="39"/>
      <c r="L48" s="39"/>
      <c r="M48" s="39"/>
      <c r="N48" s="39"/>
      <c r="O48" s="39"/>
      <c r="P48" s="39"/>
      <c r="Q48" s="39"/>
      <c r="R48" s="9"/>
    </row>
    <row r="49" spans="1:20">
      <c r="A49" s="77"/>
      <c r="B49" s="10">
        <v>43361</v>
      </c>
      <c r="C49" s="11" t="s">
        <v>52</v>
      </c>
      <c r="D49" s="54">
        <v>200872</v>
      </c>
      <c r="E49" s="52">
        <v>43367</v>
      </c>
      <c r="F49" s="42"/>
      <c r="G49" s="42"/>
      <c r="H49" s="42"/>
      <c r="I49" s="39"/>
      <c r="J49" s="39"/>
      <c r="K49" s="39">
        <v>5059.8999999999996</v>
      </c>
      <c r="L49" s="39"/>
      <c r="M49" s="39"/>
      <c r="N49" s="39"/>
      <c r="O49" s="39"/>
      <c r="P49" s="39"/>
      <c r="Q49" s="39"/>
      <c r="R49" s="9"/>
    </row>
    <row r="50" spans="1:20">
      <c r="A50" s="77"/>
      <c r="B50" s="10">
        <v>43367</v>
      </c>
      <c r="C50" s="11" t="s">
        <v>65</v>
      </c>
      <c r="D50" s="54">
        <v>200873</v>
      </c>
      <c r="E50" s="52">
        <v>43425</v>
      </c>
      <c r="F50" s="42"/>
      <c r="G50" s="42"/>
      <c r="H50" s="42"/>
      <c r="I50" s="39"/>
      <c r="J50" s="39">
        <v>72</v>
      </c>
      <c r="K50" s="39"/>
      <c r="L50" s="39"/>
      <c r="M50" s="39"/>
      <c r="N50" s="39"/>
      <c r="O50" s="39"/>
      <c r="P50" s="39"/>
      <c r="Q50" s="39"/>
      <c r="R50" s="9"/>
    </row>
    <row r="51" spans="1:20">
      <c r="A51" s="77"/>
      <c r="B51" s="10">
        <v>43367</v>
      </c>
      <c r="C51" s="11" t="s">
        <v>52</v>
      </c>
      <c r="D51" s="8">
        <v>200874</v>
      </c>
      <c r="E51" s="52">
        <v>43371</v>
      </c>
      <c r="F51" s="42"/>
      <c r="G51" s="42"/>
      <c r="H51" s="42"/>
      <c r="I51" s="39"/>
      <c r="J51" s="39"/>
      <c r="K51" s="39">
        <v>1617.7</v>
      </c>
      <c r="L51" s="39"/>
      <c r="M51" s="39"/>
      <c r="N51" s="39"/>
      <c r="O51" s="39"/>
      <c r="P51" s="39"/>
      <c r="Q51" s="39"/>
      <c r="R51" s="9"/>
    </row>
    <row r="52" spans="1:20">
      <c r="A52" s="77"/>
      <c r="B52" s="10">
        <v>43367</v>
      </c>
      <c r="C52" s="11" t="s">
        <v>64</v>
      </c>
      <c r="D52" s="8">
        <v>200875</v>
      </c>
      <c r="E52" s="52">
        <v>43374</v>
      </c>
      <c r="F52" s="42"/>
      <c r="G52" s="42"/>
      <c r="H52" s="42"/>
      <c r="I52" s="39"/>
      <c r="J52" s="39"/>
      <c r="K52" s="39">
        <v>33.69</v>
      </c>
      <c r="L52" s="39"/>
      <c r="M52" s="39"/>
      <c r="N52" s="39"/>
      <c r="O52" s="39"/>
      <c r="P52" s="39"/>
      <c r="Q52" s="39"/>
      <c r="R52" s="9"/>
    </row>
    <row r="53" spans="1:20">
      <c r="A53" s="89" t="s">
        <v>7</v>
      </c>
      <c r="B53" s="89"/>
      <c r="C53" s="89"/>
      <c r="D53" s="89"/>
      <c r="E53" s="90"/>
      <c r="F53" s="41">
        <f>SUM(F39:F52)</f>
        <v>4480</v>
      </c>
      <c r="G53" s="41">
        <f>SUM(G39:G52)</f>
        <v>0</v>
      </c>
      <c r="H53" s="41">
        <f>SUM(H39:H52)</f>
        <v>2173.35</v>
      </c>
      <c r="I53" s="41">
        <f t="shared" ref="I53:Q53" si="2">SUM(I40:I52)</f>
        <v>513.04</v>
      </c>
      <c r="J53" s="41">
        <f t="shared" si="2"/>
        <v>203.73</v>
      </c>
      <c r="K53" s="41">
        <f t="shared" si="2"/>
        <v>11106.84</v>
      </c>
      <c r="L53" s="41">
        <f t="shared" si="2"/>
        <v>88.2</v>
      </c>
      <c r="M53" s="41">
        <f t="shared" si="2"/>
        <v>0</v>
      </c>
      <c r="N53" s="41">
        <f t="shared" si="2"/>
        <v>0</v>
      </c>
      <c r="O53" s="41">
        <f t="shared" si="2"/>
        <v>0</v>
      </c>
      <c r="P53" s="41">
        <f t="shared" si="2"/>
        <v>0</v>
      </c>
      <c r="Q53" s="41">
        <f t="shared" si="2"/>
        <v>128.26</v>
      </c>
      <c r="R53" s="9"/>
    </row>
    <row r="54" spans="1:20">
      <c r="A54" s="91" t="s">
        <v>8</v>
      </c>
      <c r="B54" s="91"/>
      <c r="C54" s="91"/>
      <c r="D54" s="92"/>
      <c r="E54" s="93"/>
      <c r="F54" s="96">
        <f>SUM(F53,G53,H53)</f>
        <v>6653.35</v>
      </c>
      <c r="G54" s="97"/>
      <c r="H54" s="99"/>
      <c r="I54" s="96">
        <f>SUM(I53:Q53)</f>
        <v>12040.070000000002</v>
      </c>
      <c r="J54" s="97"/>
      <c r="K54" s="97"/>
      <c r="L54" s="97"/>
      <c r="M54" s="98"/>
      <c r="N54" s="98"/>
      <c r="O54" s="98"/>
      <c r="P54" s="98"/>
      <c r="Q54" s="99"/>
      <c r="R54" s="6"/>
    </row>
    <row r="55" spans="1:20" ht="48.75" customHeight="1">
      <c r="S55" s="36" t="s">
        <v>63</v>
      </c>
      <c r="T55" s="44">
        <f>SUM(T35+F54-I54)</f>
        <v>13968.589999999995</v>
      </c>
    </row>
    <row r="57" spans="1:20">
      <c r="A57" s="74" t="s">
        <v>59</v>
      </c>
      <c r="B57" s="74"/>
      <c r="C57" s="74"/>
    </row>
    <row r="58" spans="1:20">
      <c r="A58" s="77" t="s">
        <v>2</v>
      </c>
      <c r="B58" s="80" t="s">
        <v>9</v>
      </c>
      <c r="C58" s="80" t="s">
        <v>10</v>
      </c>
      <c r="D58" s="80" t="s">
        <v>11</v>
      </c>
      <c r="E58" s="82" t="s">
        <v>29</v>
      </c>
      <c r="F58" s="103" t="s">
        <v>4</v>
      </c>
      <c r="G58" s="84"/>
      <c r="H58" s="85"/>
      <c r="I58" s="101" t="s">
        <v>6</v>
      </c>
      <c r="J58" s="101"/>
      <c r="K58" s="101"/>
      <c r="L58" s="101"/>
      <c r="M58" s="102"/>
      <c r="N58" s="102"/>
      <c r="O58" s="102"/>
      <c r="P58" s="102"/>
      <c r="Q58" s="102"/>
      <c r="R58" s="6"/>
    </row>
    <row r="59" spans="1:20" ht="38.25">
      <c r="A59" s="77"/>
      <c r="B59" s="81"/>
      <c r="C59" s="81"/>
      <c r="D59" s="100"/>
      <c r="E59" s="83"/>
      <c r="F59" s="28" t="s">
        <v>20</v>
      </c>
      <c r="G59" s="29" t="s">
        <v>21</v>
      </c>
      <c r="H59" s="29" t="s">
        <v>22</v>
      </c>
      <c r="I59" s="30" t="s">
        <v>30</v>
      </c>
      <c r="J59" s="30" t="s">
        <v>31</v>
      </c>
      <c r="K59" s="30" t="s">
        <v>32</v>
      </c>
      <c r="L59" s="35" t="s">
        <v>22</v>
      </c>
      <c r="M59" s="35" t="s">
        <v>33</v>
      </c>
      <c r="N59" s="30" t="s">
        <v>34</v>
      </c>
      <c r="O59" s="35" t="s">
        <v>35</v>
      </c>
      <c r="P59" s="30" t="s">
        <v>36</v>
      </c>
      <c r="Q59" s="35" t="s">
        <v>37</v>
      </c>
      <c r="R59" s="6"/>
    </row>
    <row r="60" spans="1:20">
      <c r="A60" s="77"/>
      <c r="B60" s="59">
        <v>43374</v>
      </c>
      <c r="C60" s="65" t="s">
        <v>72</v>
      </c>
      <c r="D60" s="60" t="s">
        <v>44</v>
      </c>
      <c r="E60" s="61" t="s">
        <v>44</v>
      </c>
      <c r="F60" s="28"/>
      <c r="G60" s="29"/>
      <c r="H60" s="62">
        <v>75</v>
      </c>
      <c r="I60" s="30"/>
      <c r="J60" s="30"/>
      <c r="K60" s="30"/>
      <c r="L60" s="57"/>
      <c r="M60" s="57"/>
      <c r="N60" s="30"/>
      <c r="O60" s="57"/>
      <c r="P60" s="30"/>
      <c r="Q60" s="57"/>
      <c r="R60" s="6"/>
    </row>
    <row r="61" spans="1:20">
      <c r="A61" s="77"/>
      <c r="B61" s="10">
        <v>43373</v>
      </c>
      <c r="C61" s="26" t="s">
        <v>66</v>
      </c>
      <c r="D61" s="8">
        <v>200876</v>
      </c>
      <c r="E61" s="55">
        <v>43378</v>
      </c>
      <c r="F61" s="13"/>
      <c r="G61" s="13"/>
      <c r="H61" s="13"/>
      <c r="I61" s="16"/>
      <c r="J61" s="16"/>
      <c r="K61" s="16">
        <v>5405.71</v>
      </c>
      <c r="L61" s="16"/>
      <c r="M61" s="16"/>
      <c r="N61" s="16"/>
      <c r="O61" s="16"/>
      <c r="P61" s="16"/>
      <c r="Q61" s="16"/>
      <c r="R61" s="9"/>
    </row>
    <row r="62" spans="1:20">
      <c r="A62" s="77"/>
      <c r="B62" s="10">
        <v>43382</v>
      </c>
      <c r="C62" s="26" t="s">
        <v>66</v>
      </c>
      <c r="D62" s="8">
        <v>200877</v>
      </c>
      <c r="E62" s="58">
        <v>43385</v>
      </c>
      <c r="F62" s="13"/>
      <c r="G62" s="13"/>
      <c r="H62" s="13"/>
      <c r="I62" s="16"/>
      <c r="J62" s="16"/>
      <c r="K62" s="16">
        <v>1916.88</v>
      </c>
      <c r="L62" s="16"/>
      <c r="M62" s="16"/>
      <c r="N62" s="16"/>
      <c r="O62" s="16"/>
      <c r="P62" s="16"/>
      <c r="Q62" s="16"/>
      <c r="R62" s="9"/>
    </row>
    <row r="63" spans="1:20">
      <c r="A63" s="77"/>
      <c r="B63" s="10">
        <v>43388</v>
      </c>
      <c r="C63" s="26" t="s">
        <v>74</v>
      </c>
      <c r="D63" s="8">
        <v>200878</v>
      </c>
      <c r="E63" s="15">
        <v>43395</v>
      </c>
      <c r="F63" s="13"/>
      <c r="G63" s="13"/>
      <c r="H63" s="13"/>
      <c r="I63" s="16"/>
      <c r="J63" s="16"/>
      <c r="K63" s="16">
        <v>105</v>
      </c>
      <c r="L63" s="16"/>
      <c r="M63" s="16"/>
      <c r="N63" s="16"/>
      <c r="O63" s="16"/>
      <c r="P63" s="16"/>
      <c r="Q63" s="16"/>
      <c r="R63" s="9"/>
    </row>
    <row r="64" spans="1:20">
      <c r="A64" s="77"/>
      <c r="B64" s="10">
        <v>43406</v>
      </c>
      <c r="C64" s="26" t="s">
        <v>66</v>
      </c>
      <c r="D64" s="54">
        <v>200879</v>
      </c>
      <c r="E64" s="55">
        <v>43412</v>
      </c>
      <c r="F64" s="13"/>
      <c r="G64" s="13"/>
      <c r="H64" s="13"/>
      <c r="I64" s="16"/>
      <c r="J64" s="16"/>
      <c r="K64" s="16">
        <v>3222.6</v>
      </c>
      <c r="L64" s="16"/>
      <c r="M64" s="16"/>
      <c r="N64" s="16"/>
      <c r="O64" s="16"/>
      <c r="P64" s="16"/>
      <c r="Q64" s="16"/>
      <c r="R64" s="9"/>
    </row>
    <row r="65" spans="1:18">
      <c r="A65" s="77"/>
      <c r="B65" s="10">
        <v>43406</v>
      </c>
      <c r="C65" s="26" t="s">
        <v>64</v>
      </c>
      <c r="D65" s="56">
        <v>200880</v>
      </c>
      <c r="E65" s="55">
        <v>43416</v>
      </c>
      <c r="F65" s="13"/>
      <c r="G65" s="13"/>
      <c r="H65" s="13"/>
      <c r="I65" s="16"/>
      <c r="J65" s="16"/>
      <c r="K65" s="16">
        <v>50.46</v>
      </c>
      <c r="L65" s="16"/>
      <c r="M65" s="16"/>
      <c r="N65" s="16"/>
      <c r="O65" s="16"/>
      <c r="P65" s="16"/>
      <c r="Q65" s="16"/>
      <c r="R65" s="9"/>
    </row>
    <row r="66" spans="1:18" ht="18.75" customHeight="1">
      <c r="A66" s="77"/>
      <c r="B66" s="10">
        <v>43406</v>
      </c>
      <c r="C66" s="25" t="s">
        <v>70</v>
      </c>
      <c r="D66" s="56">
        <v>200881</v>
      </c>
      <c r="E66" s="55">
        <v>43425</v>
      </c>
      <c r="F66" s="13"/>
      <c r="G66" s="13"/>
      <c r="H66" s="13"/>
      <c r="I66" s="16"/>
      <c r="J66" s="16"/>
      <c r="K66" s="16"/>
      <c r="L66" s="16"/>
      <c r="M66" s="16"/>
      <c r="N66" s="16"/>
      <c r="O66" s="16"/>
      <c r="P66" s="16">
        <v>75</v>
      </c>
      <c r="Q66" s="16"/>
      <c r="R66" s="9"/>
    </row>
    <row r="67" spans="1:18">
      <c r="A67" s="77"/>
      <c r="B67" s="10">
        <v>43406</v>
      </c>
      <c r="C67" s="26" t="s">
        <v>71</v>
      </c>
      <c r="D67" s="56">
        <v>200882</v>
      </c>
      <c r="E67" s="58">
        <v>43419</v>
      </c>
      <c r="F67" s="13"/>
      <c r="G67" s="13"/>
      <c r="H67" s="13"/>
      <c r="I67" s="16"/>
      <c r="J67" s="16"/>
      <c r="K67" s="16">
        <v>65</v>
      </c>
      <c r="L67" s="16"/>
      <c r="M67" s="16"/>
      <c r="N67" s="16"/>
      <c r="O67" s="16"/>
      <c r="P67" s="16"/>
      <c r="Q67" s="16"/>
      <c r="R67" s="9"/>
    </row>
    <row r="68" spans="1:18">
      <c r="A68" s="77"/>
      <c r="B68" s="10">
        <v>43419</v>
      </c>
      <c r="C68" s="11" t="s">
        <v>68</v>
      </c>
      <c r="D68" s="20" t="s">
        <v>44</v>
      </c>
      <c r="E68" s="53" t="s">
        <v>44</v>
      </c>
      <c r="F68" s="13"/>
      <c r="G68" s="13"/>
      <c r="H68" s="13">
        <v>3527.54</v>
      </c>
      <c r="I68" s="16"/>
      <c r="J68" s="16"/>
      <c r="K68" s="16"/>
      <c r="L68" s="16"/>
      <c r="M68" s="16"/>
      <c r="N68" s="16"/>
      <c r="O68" s="16"/>
      <c r="P68" s="16"/>
      <c r="Q68" s="16"/>
      <c r="R68" s="9"/>
    </row>
    <row r="69" spans="1:18">
      <c r="A69" s="77"/>
      <c r="B69" s="10">
        <v>43437</v>
      </c>
      <c r="C69" s="11" t="s">
        <v>82</v>
      </c>
      <c r="D69" s="53">
        <v>200883</v>
      </c>
      <c r="E69" s="52">
        <v>43446</v>
      </c>
      <c r="F69" s="13"/>
      <c r="G69" s="13"/>
      <c r="H69" s="13"/>
      <c r="I69" s="16"/>
      <c r="J69" s="16"/>
      <c r="K69" s="16"/>
      <c r="L69" s="16">
        <v>480</v>
      </c>
      <c r="M69" s="16"/>
      <c r="N69" s="16"/>
      <c r="O69" s="16"/>
      <c r="P69" s="16"/>
      <c r="Q69" s="16"/>
      <c r="R69" s="9"/>
    </row>
    <row r="70" spans="1:18">
      <c r="A70" s="77"/>
      <c r="B70" s="10">
        <v>43437</v>
      </c>
      <c r="C70" s="11" t="s">
        <v>76</v>
      </c>
      <c r="D70" s="20">
        <v>200884</v>
      </c>
      <c r="E70" s="52">
        <v>43453</v>
      </c>
      <c r="F70" s="13"/>
      <c r="G70" s="13"/>
      <c r="H70" s="13"/>
      <c r="I70" s="16"/>
      <c r="J70" s="16">
        <v>101</v>
      </c>
      <c r="K70" s="16"/>
      <c r="L70" s="16"/>
      <c r="M70" s="16"/>
      <c r="N70" s="16"/>
      <c r="O70" s="16"/>
      <c r="P70" s="16"/>
      <c r="Q70" s="16"/>
      <c r="R70" s="9"/>
    </row>
    <row r="71" spans="1:18">
      <c r="A71" s="77"/>
      <c r="B71" s="10">
        <v>43437</v>
      </c>
      <c r="C71" s="11" t="s">
        <v>77</v>
      </c>
      <c r="D71" s="20">
        <v>200885</v>
      </c>
      <c r="E71" s="52">
        <v>43452</v>
      </c>
      <c r="F71" s="13"/>
      <c r="G71" s="13"/>
      <c r="H71" s="13"/>
      <c r="I71" s="16"/>
      <c r="J71" s="16"/>
      <c r="K71" s="16"/>
      <c r="L71" s="16"/>
      <c r="M71" s="16"/>
      <c r="N71" s="16"/>
      <c r="O71" s="16"/>
      <c r="P71" s="16">
        <v>180</v>
      </c>
      <c r="Q71" s="16"/>
      <c r="R71" s="9"/>
    </row>
    <row r="72" spans="1:18">
      <c r="A72" s="77"/>
      <c r="B72" s="10">
        <v>43437</v>
      </c>
      <c r="C72" s="11" t="s">
        <v>78</v>
      </c>
      <c r="D72" s="20">
        <v>200886</v>
      </c>
      <c r="E72" s="64">
        <v>43465</v>
      </c>
      <c r="F72" s="13"/>
      <c r="G72" s="13"/>
      <c r="H72" s="13"/>
      <c r="I72" s="16"/>
      <c r="J72" s="16"/>
      <c r="K72" s="16"/>
      <c r="L72" s="16"/>
      <c r="M72" s="16"/>
      <c r="N72" s="16"/>
      <c r="O72" s="16"/>
      <c r="P72" s="16"/>
      <c r="Q72" s="114">
        <v>196.56</v>
      </c>
      <c r="R72" s="9"/>
    </row>
    <row r="73" spans="1:18">
      <c r="A73" s="77"/>
      <c r="B73" s="10">
        <v>43437</v>
      </c>
      <c r="C73" s="11" t="s">
        <v>79</v>
      </c>
      <c r="D73" s="20">
        <v>200887</v>
      </c>
      <c r="E73" s="52">
        <v>43452</v>
      </c>
      <c r="F73" s="13"/>
      <c r="G73" s="13"/>
      <c r="H73" s="13"/>
      <c r="I73" s="16"/>
      <c r="J73" s="16"/>
      <c r="K73" s="16"/>
      <c r="L73" s="16"/>
      <c r="M73" s="16"/>
      <c r="N73" s="16"/>
      <c r="O73" s="16"/>
      <c r="P73" s="16">
        <v>476.7</v>
      </c>
      <c r="Q73" s="16"/>
      <c r="R73" s="9"/>
    </row>
    <row r="74" spans="1:18">
      <c r="A74" s="77"/>
      <c r="B74" s="10">
        <v>43437</v>
      </c>
      <c r="C74" s="11" t="s">
        <v>80</v>
      </c>
      <c r="D74" s="20">
        <v>200888</v>
      </c>
      <c r="E74" s="52">
        <v>43453</v>
      </c>
      <c r="F74" s="13"/>
      <c r="G74" s="13"/>
      <c r="H74" s="13"/>
      <c r="I74" s="16"/>
      <c r="J74" s="16"/>
      <c r="K74" s="16"/>
      <c r="L74" s="16">
        <v>66.72</v>
      </c>
      <c r="M74" s="16"/>
      <c r="N74" s="16"/>
      <c r="O74" s="16"/>
      <c r="P74" s="16"/>
      <c r="Q74" s="16"/>
      <c r="R74" s="9"/>
    </row>
    <row r="75" spans="1:18">
      <c r="A75" s="77"/>
      <c r="B75" s="10">
        <v>43437</v>
      </c>
      <c r="C75" s="11" t="s">
        <v>83</v>
      </c>
      <c r="D75" s="53">
        <v>200889</v>
      </c>
      <c r="E75" s="52">
        <v>43439</v>
      </c>
      <c r="F75" s="13"/>
      <c r="G75" s="13"/>
      <c r="H75" s="13"/>
      <c r="I75" s="16"/>
      <c r="J75" s="16"/>
      <c r="K75" s="16"/>
      <c r="L75" s="16">
        <v>265</v>
      </c>
      <c r="M75" s="16"/>
      <c r="N75" s="16"/>
      <c r="O75" s="16"/>
      <c r="P75" s="16"/>
      <c r="Q75" s="16"/>
      <c r="R75" s="9"/>
    </row>
    <row r="76" spans="1:18">
      <c r="A76" s="77"/>
      <c r="B76" s="10">
        <v>43437</v>
      </c>
      <c r="C76" s="11" t="s">
        <v>81</v>
      </c>
      <c r="D76" s="20">
        <v>200890</v>
      </c>
      <c r="E76" s="52">
        <v>43447</v>
      </c>
      <c r="F76" s="13"/>
      <c r="G76" s="13"/>
      <c r="H76" s="13"/>
      <c r="I76" s="16"/>
      <c r="J76" s="16"/>
      <c r="K76" s="16">
        <v>1476</v>
      </c>
      <c r="L76" s="16"/>
      <c r="M76" s="16"/>
      <c r="N76" s="16"/>
      <c r="O76" s="16"/>
      <c r="P76" s="16"/>
      <c r="Q76" s="16"/>
      <c r="R76" s="9"/>
    </row>
    <row r="77" spans="1:18">
      <c r="A77" s="77"/>
      <c r="B77" s="10">
        <v>43437</v>
      </c>
      <c r="C77" s="26" t="s">
        <v>75</v>
      </c>
      <c r="D77" s="8">
        <v>200891</v>
      </c>
      <c r="E77" s="15">
        <v>43441</v>
      </c>
      <c r="F77" s="13"/>
      <c r="G77" s="13"/>
      <c r="H77" s="13"/>
      <c r="I77" s="114">
        <v>786.23</v>
      </c>
      <c r="J77" s="63">
        <v>165.4</v>
      </c>
      <c r="K77" s="16"/>
      <c r="L77" s="16"/>
      <c r="M77" s="16"/>
      <c r="N77" s="16"/>
      <c r="O77" s="16"/>
      <c r="P77" s="16"/>
      <c r="Q77" s="16"/>
      <c r="R77" s="9"/>
    </row>
    <row r="78" spans="1:18">
      <c r="A78" s="77"/>
      <c r="B78" s="10">
        <v>43441</v>
      </c>
      <c r="C78" s="26" t="s">
        <v>84</v>
      </c>
      <c r="D78" s="20" t="s">
        <v>53</v>
      </c>
      <c r="E78" s="8" t="s">
        <v>44</v>
      </c>
      <c r="F78" s="13"/>
      <c r="G78" s="13"/>
      <c r="H78" s="13"/>
      <c r="I78" s="63"/>
      <c r="J78" s="63"/>
      <c r="K78" s="16">
        <v>53</v>
      </c>
      <c r="L78" s="16"/>
      <c r="M78" s="16"/>
      <c r="N78" s="16"/>
      <c r="O78" s="16"/>
      <c r="P78" s="16"/>
      <c r="Q78" s="16"/>
      <c r="R78" s="9"/>
    </row>
    <row r="79" spans="1:18">
      <c r="A79" s="89" t="s">
        <v>7</v>
      </c>
      <c r="B79" s="89"/>
      <c r="C79" s="89"/>
      <c r="D79" s="89"/>
      <c r="E79" s="90"/>
      <c r="F79" s="41">
        <f>SUM(F61:F78)</f>
        <v>0</v>
      </c>
      <c r="G79" s="41">
        <f>SUM(G61:G78)</f>
        <v>0</v>
      </c>
      <c r="H79" s="41">
        <f>SUM(H60:H78)</f>
        <v>3602.54</v>
      </c>
      <c r="I79" s="41">
        <f t="shared" ref="I79:Q79" si="3">SUM(I61:I78)</f>
        <v>786.23</v>
      </c>
      <c r="J79" s="41">
        <f t="shared" si="3"/>
        <v>266.39999999999998</v>
      </c>
      <c r="K79" s="41">
        <f t="shared" si="3"/>
        <v>12294.65</v>
      </c>
      <c r="L79" s="41">
        <f t="shared" si="3"/>
        <v>811.72</v>
      </c>
      <c r="M79" s="41">
        <f t="shared" si="3"/>
        <v>0</v>
      </c>
      <c r="N79" s="41">
        <f t="shared" si="3"/>
        <v>0</v>
      </c>
      <c r="O79" s="41">
        <f t="shared" si="3"/>
        <v>0</v>
      </c>
      <c r="P79" s="41">
        <f t="shared" si="3"/>
        <v>731.7</v>
      </c>
      <c r="Q79" s="41">
        <f t="shared" si="3"/>
        <v>196.56</v>
      </c>
      <c r="R79" s="9"/>
    </row>
    <row r="80" spans="1:18">
      <c r="A80" s="91" t="s">
        <v>8</v>
      </c>
      <c r="B80" s="91"/>
      <c r="C80" s="91"/>
      <c r="D80" s="92"/>
      <c r="E80" s="93"/>
      <c r="F80" s="96">
        <f>SUM(F79,G79,H79)</f>
        <v>3602.54</v>
      </c>
      <c r="G80" s="97"/>
      <c r="H80" s="99"/>
      <c r="I80" s="96">
        <f>SUM(I79:Q79)</f>
        <v>15087.259999999998</v>
      </c>
      <c r="J80" s="97"/>
      <c r="K80" s="97"/>
      <c r="L80" s="97"/>
      <c r="M80" s="98"/>
      <c r="N80" s="98"/>
      <c r="O80" s="98"/>
      <c r="P80" s="98"/>
      <c r="Q80" s="99"/>
      <c r="R80" s="6"/>
    </row>
    <row r="81" spans="1:20" ht="39">
      <c r="S81" s="36" t="s">
        <v>17</v>
      </c>
      <c r="T81" s="44">
        <f>SUM(T55+F80-I80)</f>
        <v>2483.8699999999953</v>
      </c>
    </row>
    <row r="83" spans="1:20">
      <c r="A83" s="74" t="s">
        <v>60</v>
      </c>
      <c r="B83" s="74"/>
      <c r="C83" s="74"/>
    </row>
    <row r="84" spans="1:20">
      <c r="A84" s="77" t="s">
        <v>3</v>
      </c>
      <c r="B84" s="80" t="s">
        <v>9</v>
      </c>
      <c r="C84" s="80" t="s">
        <v>10</v>
      </c>
      <c r="D84" s="80" t="s">
        <v>11</v>
      </c>
      <c r="E84" s="82" t="s">
        <v>29</v>
      </c>
      <c r="F84" s="103" t="s">
        <v>4</v>
      </c>
      <c r="G84" s="84"/>
      <c r="H84" s="85"/>
      <c r="I84" s="101" t="s">
        <v>6</v>
      </c>
      <c r="J84" s="101"/>
      <c r="K84" s="101"/>
      <c r="L84" s="101"/>
      <c r="M84" s="102"/>
      <c r="N84" s="102"/>
      <c r="O84" s="102"/>
      <c r="P84" s="102"/>
      <c r="Q84" s="102"/>
      <c r="R84" s="6"/>
    </row>
    <row r="85" spans="1:20" ht="38.25">
      <c r="A85" s="77"/>
      <c r="B85" s="81"/>
      <c r="C85" s="81"/>
      <c r="D85" s="100"/>
      <c r="E85" s="83"/>
      <c r="F85" s="28" t="s">
        <v>20</v>
      </c>
      <c r="G85" s="29" t="s">
        <v>21</v>
      </c>
      <c r="H85" s="29" t="s">
        <v>22</v>
      </c>
      <c r="I85" s="30" t="s">
        <v>30</v>
      </c>
      <c r="J85" s="30" t="s">
        <v>31</v>
      </c>
      <c r="K85" s="30" t="s">
        <v>32</v>
      </c>
      <c r="L85" s="35" t="s">
        <v>22</v>
      </c>
      <c r="M85" s="35" t="s">
        <v>33</v>
      </c>
      <c r="N85" s="30" t="s">
        <v>34</v>
      </c>
      <c r="O85" s="35" t="s">
        <v>35</v>
      </c>
      <c r="P85" s="30" t="s">
        <v>36</v>
      </c>
      <c r="Q85" s="35" t="s">
        <v>37</v>
      </c>
      <c r="R85" s="6"/>
    </row>
    <row r="86" spans="1:20">
      <c r="A86" s="77"/>
      <c r="B86" s="10">
        <v>43472</v>
      </c>
      <c r="C86" s="11" t="s">
        <v>85</v>
      </c>
      <c r="D86" s="8">
        <v>200892</v>
      </c>
      <c r="E86" s="55">
        <v>43486</v>
      </c>
      <c r="F86" s="13"/>
      <c r="G86" s="13"/>
      <c r="H86" s="13"/>
      <c r="I86" s="16"/>
      <c r="J86" s="16"/>
      <c r="K86" s="16">
        <v>264</v>
      </c>
      <c r="L86" s="16"/>
      <c r="M86" s="16"/>
      <c r="N86" s="16"/>
      <c r="O86" s="16"/>
      <c r="P86" s="16"/>
      <c r="Q86" s="16"/>
      <c r="R86" s="9"/>
    </row>
    <row r="87" spans="1:20">
      <c r="A87" s="77"/>
      <c r="B87" s="10">
        <v>43488</v>
      </c>
      <c r="C87" s="11" t="s">
        <v>86</v>
      </c>
      <c r="D87" s="8" t="s">
        <v>44</v>
      </c>
      <c r="E87" s="8" t="s">
        <v>44</v>
      </c>
      <c r="F87" s="13"/>
      <c r="G87" s="13"/>
      <c r="H87" s="13">
        <v>443.9</v>
      </c>
      <c r="I87" s="16"/>
      <c r="J87" s="16"/>
      <c r="K87" s="16"/>
      <c r="L87" s="16"/>
      <c r="M87" s="16"/>
      <c r="N87" s="16"/>
      <c r="O87" s="16"/>
      <c r="P87" s="16"/>
      <c r="Q87" s="16"/>
      <c r="R87" s="9"/>
    </row>
    <row r="88" spans="1:20" ht="27.75" customHeight="1">
      <c r="A88" s="77"/>
      <c r="B88" s="10">
        <v>43493</v>
      </c>
      <c r="C88" s="12" t="s">
        <v>87</v>
      </c>
      <c r="D88" s="8">
        <v>200893</v>
      </c>
      <c r="E88" s="58">
        <v>43504</v>
      </c>
      <c r="F88" s="13"/>
      <c r="G88" s="13"/>
      <c r="H88" s="13"/>
      <c r="I88" s="16"/>
      <c r="J88" s="16"/>
      <c r="K88" s="16">
        <v>284.39999999999998</v>
      </c>
      <c r="L88" s="16"/>
      <c r="M88" s="16"/>
      <c r="N88" s="16"/>
      <c r="O88" s="16"/>
      <c r="P88" s="16"/>
      <c r="Q88" s="16"/>
      <c r="R88" s="9"/>
    </row>
    <row r="89" spans="1:20" ht="30" customHeight="1">
      <c r="A89" s="77"/>
      <c r="B89" s="10">
        <v>43493</v>
      </c>
      <c r="C89" s="12" t="s">
        <v>89</v>
      </c>
      <c r="D89" s="8">
        <v>200894</v>
      </c>
      <c r="E89" s="58">
        <v>43518</v>
      </c>
      <c r="F89" s="13"/>
      <c r="G89" s="13"/>
      <c r="H89" s="13"/>
      <c r="I89" s="16"/>
      <c r="J89" s="16"/>
      <c r="K89" s="16"/>
      <c r="L89" s="16"/>
      <c r="M89" s="16"/>
      <c r="N89" s="16">
        <v>25</v>
      </c>
      <c r="O89" s="16"/>
      <c r="P89" s="16"/>
      <c r="Q89" s="16"/>
      <c r="R89" s="9"/>
    </row>
    <row r="90" spans="1:20">
      <c r="A90" s="77"/>
      <c r="B90" s="10">
        <v>43493</v>
      </c>
      <c r="C90" s="11" t="s">
        <v>88</v>
      </c>
      <c r="D90" s="8">
        <v>200895</v>
      </c>
      <c r="E90" s="55">
        <v>43521</v>
      </c>
      <c r="F90" s="13"/>
      <c r="G90" s="13"/>
      <c r="H90" s="13"/>
      <c r="I90" s="16"/>
      <c r="J90" s="16"/>
      <c r="K90" s="16"/>
      <c r="L90" s="16"/>
      <c r="M90" s="16"/>
      <c r="N90" s="16">
        <v>25</v>
      </c>
      <c r="O90" s="16"/>
      <c r="P90" s="16"/>
      <c r="Q90" s="16"/>
      <c r="R90" s="9"/>
    </row>
    <row r="91" spans="1:20">
      <c r="A91" s="77"/>
      <c r="B91" s="10">
        <v>43500</v>
      </c>
      <c r="C91" s="11" t="s">
        <v>90</v>
      </c>
      <c r="D91" s="8" t="s">
        <v>44</v>
      </c>
      <c r="E91" s="8" t="s">
        <v>44</v>
      </c>
      <c r="F91" s="13"/>
      <c r="G91" s="13"/>
      <c r="H91" s="13">
        <v>510.89</v>
      </c>
      <c r="I91" s="16"/>
      <c r="J91" s="16"/>
      <c r="K91" s="16"/>
      <c r="L91" s="16"/>
      <c r="M91" s="16"/>
      <c r="N91" s="16"/>
      <c r="O91" s="16"/>
      <c r="P91" s="16"/>
      <c r="Q91" s="16"/>
      <c r="R91" s="9"/>
    </row>
    <row r="92" spans="1:20">
      <c r="A92" s="77"/>
      <c r="B92" s="10">
        <v>43510</v>
      </c>
      <c r="C92" s="11" t="s">
        <v>102</v>
      </c>
      <c r="D92" s="8" t="s">
        <v>44</v>
      </c>
      <c r="E92" s="8" t="s">
        <v>44</v>
      </c>
      <c r="F92" s="13"/>
      <c r="G92" s="13"/>
      <c r="H92" s="13"/>
      <c r="I92" s="16"/>
      <c r="J92" s="16"/>
      <c r="K92" s="16"/>
      <c r="L92" s="16">
        <v>1500</v>
      </c>
      <c r="M92" s="16"/>
      <c r="N92" s="16"/>
      <c r="O92" s="16"/>
      <c r="P92" s="16"/>
      <c r="Q92" s="16"/>
      <c r="R92" s="9"/>
    </row>
    <row r="93" spans="1:20" ht="30" customHeight="1">
      <c r="A93" s="77"/>
      <c r="B93" s="10">
        <v>43510</v>
      </c>
      <c r="C93" s="12" t="s">
        <v>103</v>
      </c>
      <c r="D93" s="8" t="s">
        <v>44</v>
      </c>
      <c r="E93" s="8" t="s">
        <v>44</v>
      </c>
      <c r="F93" s="13"/>
      <c r="G93" s="13"/>
      <c r="H93" s="13">
        <v>3000</v>
      </c>
      <c r="I93" s="16"/>
      <c r="J93" s="16"/>
      <c r="K93" s="16"/>
      <c r="L93" s="16"/>
      <c r="M93" s="16"/>
      <c r="N93" s="16"/>
      <c r="O93" s="16"/>
      <c r="P93" s="16"/>
      <c r="Q93" s="16"/>
      <c r="R93" s="9"/>
    </row>
    <row r="94" spans="1:20">
      <c r="A94" s="77"/>
      <c r="B94" s="10">
        <v>43515</v>
      </c>
      <c r="C94" s="11" t="s">
        <v>86</v>
      </c>
      <c r="D94" s="8" t="s">
        <v>44</v>
      </c>
      <c r="E94" s="8" t="s">
        <v>44</v>
      </c>
      <c r="F94" s="13"/>
      <c r="G94" s="13"/>
      <c r="H94" s="13">
        <v>521.95000000000005</v>
      </c>
      <c r="I94" s="16"/>
      <c r="J94" s="16"/>
      <c r="K94" s="16"/>
      <c r="L94" s="16"/>
      <c r="M94" s="16"/>
      <c r="N94" s="16"/>
      <c r="O94" s="16"/>
      <c r="P94" s="16"/>
      <c r="Q94" s="16"/>
      <c r="R94" s="9"/>
    </row>
    <row r="95" spans="1:20">
      <c r="A95" s="77"/>
      <c r="B95" s="10">
        <v>43521</v>
      </c>
      <c r="C95" s="11" t="s">
        <v>92</v>
      </c>
      <c r="D95" s="54">
        <v>200896</v>
      </c>
      <c r="E95" s="55">
        <v>43550</v>
      </c>
      <c r="F95" s="13"/>
      <c r="G95" s="13"/>
      <c r="H95" s="13"/>
      <c r="I95" s="16"/>
      <c r="J95" s="16"/>
      <c r="K95" s="16"/>
      <c r="L95" s="16">
        <v>150</v>
      </c>
      <c r="M95" s="16"/>
      <c r="N95" s="16"/>
      <c r="O95" s="16"/>
      <c r="P95" s="16"/>
      <c r="Q95" s="16"/>
      <c r="R95" s="9"/>
    </row>
    <row r="96" spans="1:20">
      <c r="A96" s="77"/>
      <c r="B96" s="10">
        <v>43521</v>
      </c>
      <c r="C96" s="11" t="s">
        <v>93</v>
      </c>
      <c r="D96" s="54">
        <v>200897</v>
      </c>
      <c r="E96" s="58">
        <v>43537</v>
      </c>
      <c r="F96" s="13"/>
      <c r="G96" s="13"/>
      <c r="H96" s="13"/>
      <c r="I96" s="16"/>
      <c r="J96" s="16"/>
      <c r="K96" s="16"/>
      <c r="L96" s="16">
        <v>150</v>
      </c>
      <c r="M96" s="16"/>
      <c r="N96" s="16"/>
      <c r="O96" s="16"/>
      <c r="P96" s="16"/>
      <c r="Q96" s="16"/>
      <c r="R96" s="9"/>
    </row>
    <row r="97" spans="1:20">
      <c r="A97" s="77"/>
      <c r="B97" s="10">
        <v>43521</v>
      </c>
      <c r="C97" s="11" t="s">
        <v>94</v>
      </c>
      <c r="D97" s="54">
        <v>200898</v>
      </c>
      <c r="E97" s="58">
        <v>43539</v>
      </c>
      <c r="F97" s="13"/>
      <c r="G97" s="13"/>
      <c r="H97" s="13"/>
      <c r="I97" s="16"/>
      <c r="J97" s="16"/>
      <c r="K97" s="16"/>
      <c r="L97" s="16">
        <v>150</v>
      </c>
      <c r="M97" s="16"/>
      <c r="N97" s="16"/>
      <c r="O97" s="16"/>
      <c r="P97" s="16"/>
      <c r="Q97" s="16"/>
      <c r="R97" s="9"/>
    </row>
    <row r="98" spans="1:20">
      <c r="A98" s="77"/>
      <c r="B98" s="10">
        <v>43521</v>
      </c>
      <c r="C98" s="11" t="s">
        <v>95</v>
      </c>
      <c r="D98" s="54">
        <v>200899</v>
      </c>
      <c r="E98" s="58">
        <v>43529</v>
      </c>
      <c r="F98" s="13"/>
      <c r="G98" s="13"/>
      <c r="H98" s="13"/>
      <c r="I98" s="16"/>
      <c r="J98" s="16"/>
      <c r="K98" s="16"/>
      <c r="L98" s="16">
        <v>150</v>
      </c>
      <c r="M98" s="16"/>
      <c r="N98" s="16"/>
      <c r="O98" s="16"/>
      <c r="P98" s="16"/>
      <c r="Q98" s="16"/>
      <c r="R98" s="9"/>
    </row>
    <row r="99" spans="1:20">
      <c r="A99" s="77"/>
      <c r="B99" s="10">
        <v>43521</v>
      </c>
      <c r="C99" s="11" t="s">
        <v>96</v>
      </c>
      <c r="D99" s="54">
        <v>200900</v>
      </c>
      <c r="E99" s="55">
        <v>43580</v>
      </c>
      <c r="F99" s="13"/>
      <c r="G99" s="13"/>
      <c r="H99" s="13"/>
      <c r="I99" s="16"/>
      <c r="J99" s="16"/>
      <c r="K99" s="16"/>
      <c r="L99" s="16">
        <v>2220</v>
      </c>
      <c r="M99" s="16"/>
      <c r="N99" s="16"/>
      <c r="O99" s="16"/>
      <c r="P99" s="16"/>
      <c r="Q99" s="16"/>
      <c r="R99" s="9"/>
    </row>
    <row r="100" spans="1:20">
      <c r="A100" s="77"/>
      <c r="B100" s="10">
        <v>43521</v>
      </c>
      <c r="C100" s="11" t="s">
        <v>97</v>
      </c>
      <c r="D100" s="54">
        <v>200901</v>
      </c>
      <c r="E100" s="55">
        <v>43580</v>
      </c>
      <c r="F100" s="13"/>
      <c r="G100" s="13"/>
      <c r="H100" s="13"/>
      <c r="I100" s="16"/>
      <c r="J100" s="16"/>
      <c r="K100" s="16"/>
      <c r="L100" s="16">
        <v>900</v>
      </c>
      <c r="M100" s="16"/>
      <c r="N100" s="16"/>
      <c r="O100" s="16"/>
      <c r="P100" s="16"/>
      <c r="Q100" s="16"/>
      <c r="R100" s="9"/>
    </row>
    <row r="101" spans="1:20">
      <c r="A101" s="77"/>
      <c r="B101" s="10">
        <v>43522</v>
      </c>
      <c r="C101" s="11" t="s">
        <v>91</v>
      </c>
      <c r="D101" s="54" t="s">
        <v>44</v>
      </c>
      <c r="E101" s="54" t="s">
        <v>44</v>
      </c>
      <c r="F101" s="13">
        <v>697.9</v>
      </c>
      <c r="G101" s="13"/>
      <c r="H101" s="13"/>
      <c r="I101" s="16"/>
      <c r="J101" s="16"/>
      <c r="K101" s="16"/>
      <c r="L101" s="16"/>
      <c r="M101" s="16"/>
      <c r="N101" s="16"/>
      <c r="O101" s="16"/>
      <c r="P101" s="16"/>
      <c r="Q101" s="16"/>
      <c r="R101" s="9"/>
    </row>
    <row r="102" spans="1:20">
      <c r="A102" s="77"/>
      <c r="B102" s="10">
        <v>43527</v>
      </c>
      <c r="C102" s="11" t="s">
        <v>98</v>
      </c>
      <c r="D102" s="54" t="s">
        <v>44</v>
      </c>
      <c r="E102" s="54" t="s">
        <v>44</v>
      </c>
      <c r="F102" s="13"/>
      <c r="G102" s="13"/>
      <c r="H102" s="13">
        <v>2.4</v>
      </c>
      <c r="I102" s="16"/>
      <c r="J102" s="16"/>
      <c r="K102" s="16"/>
      <c r="L102" s="16"/>
      <c r="M102" s="16"/>
      <c r="N102" s="16"/>
      <c r="O102" s="16"/>
      <c r="P102" s="16"/>
      <c r="Q102" s="16"/>
      <c r="R102" s="9"/>
    </row>
    <row r="103" spans="1:20">
      <c r="A103" s="77"/>
      <c r="B103" s="10">
        <v>43527</v>
      </c>
      <c r="C103" s="11" t="s">
        <v>99</v>
      </c>
      <c r="D103" s="54" t="s">
        <v>44</v>
      </c>
      <c r="E103" s="54" t="s">
        <v>44</v>
      </c>
      <c r="F103" s="13"/>
      <c r="G103" s="13"/>
      <c r="H103" s="13">
        <v>100</v>
      </c>
      <c r="I103" s="16"/>
      <c r="J103" s="16"/>
      <c r="K103" s="16"/>
      <c r="L103" s="16"/>
      <c r="M103" s="16"/>
      <c r="N103" s="16"/>
      <c r="O103" s="16"/>
      <c r="P103" s="16"/>
      <c r="Q103" s="16"/>
      <c r="R103" s="9"/>
    </row>
    <row r="104" spans="1:20">
      <c r="A104" s="77"/>
      <c r="B104" s="10">
        <v>43549</v>
      </c>
      <c r="C104" s="11" t="s">
        <v>104</v>
      </c>
      <c r="D104" s="54">
        <v>200902</v>
      </c>
      <c r="E104" s="55">
        <v>43573</v>
      </c>
      <c r="F104" s="13"/>
      <c r="G104" s="13"/>
      <c r="H104" s="13"/>
      <c r="I104" s="16"/>
      <c r="J104" s="16"/>
      <c r="K104" s="16"/>
      <c r="L104" s="16"/>
      <c r="M104" s="16"/>
      <c r="N104" s="16"/>
      <c r="O104" s="16"/>
      <c r="P104" s="16"/>
      <c r="Q104" s="114">
        <v>191.22</v>
      </c>
      <c r="R104" s="9"/>
    </row>
    <row r="105" spans="1:20">
      <c r="A105" s="77"/>
      <c r="B105" s="10">
        <v>43549</v>
      </c>
      <c r="C105" s="11" t="s">
        <v>105</v>
      </c>
      <c r="D105" s="54">
        <v>200903</v>
      </c>
      <c r="E105" s="55">
        <v>43580</v>
      </c>
      <c r="F105" s="13"/>
      <c r="G105" s="13"/>
      <c r="H105" s="13"/>
      <c r="I105" s="16"/>
      <c r="J105" s="16"/>
      <c r="K105" s="16"/>
      <c r="L105" s="16">
        <v>216</v>
      </c>
      <c r="M105" s="16"/>
      <c r="N105" s="16"/>
      <c r="O105" s="16"/>
      <c r="P105" s="16"/>
      <c r="Q105" s="16"/>
      <c r="R105" s="9"/>
    </row>
    <row r="106" spans="1:20">
      <c r="A106" s="77"/>
      <c r="B106" s="10">
        <v>43549</v>
      </c>
      <c r="C106" s="11" t="s">
        <v>86</v>
      </c>
      <c r="D106" s="54" t="s">
        <v>44</v>
      </c>
      <c r="E106" s="54" t="s">
        <v>44</v>
      </c>
      <c r="F106" s="13"/>
      <c r="G106" s="13"/>
      <c r="H106" s="13">
        <v>521.95000000000005</v>
      </c>
      <c r="I106" s="16"/>
      <c r="J106" s="16"/>
      <c r="K106" s="16"/>
      <c r="L106" s="16"/>
      <c r="M106" s="16"/>
      <c r="N106" s="16"/>
      <c r="O106" s="16"/>
      <c r="P106" s="16"/>
      <c r="Q106" s="16"/>
      <c r="R106" s="9"/>
    </row>
    <row r="107" spans="1:20">
      <c r="A107" s="77"/>
      <c r="B107" s="15">
        <v>43549</v>
      </c>
      <c r="C107" s="8" t="s">
        <v>106</v>
      </c>
      <c r="D107" s="8">
        <v>200904</v>
      </c>
      <c r="E107" s="55">
        <v>43552</v>
      </c>
      <c r="F107" s="14"/>
      <c r="G107" s="13"/>
      <c r="H107" s="13"/>
      <c r="I107" s="114">
        <v>764.9</v>
      </c>
      <c r="J107" s="16">
        <v>171.42</v>
      </c>
      <c r="K107" s="16"/>
      <c r="L107" s="16"/>
      <c r="M107" s="16"/>
      <c r="N107" s="16"/>
      <c r="O107" s="16"/>
      <c r="P107" s="16"/>
      <c r="Q107" s="16"/>
      <c r="R107" s="9"/>
    </row>
    <row r="108" spans="1:20">
      <c r="A108" s="89" t="s">
        <v>7</v>
      </c>
      <c r="B108" s="89"/>
      <c r="C108" s="89"/>
      <c r="D108" s="89"/>
      <c r="E108" s="90"/>
      <c r="F108" s="14">
        <f>SUM(F86:F105)</f>
        <v>697.9</v>
      </c>
      <c r="G108" s="14">
        <f t="shared" ref="G108:H108" si="4">SUM(G86:G107)</f>
        <v>0</v>
      </c>
      <c r="H108" s="14">
        <f t="shared" si="4"/>
        <v>5101.0899999999992</v>
      </c>
      <c r="I108" s="14">
        <f>SUM(I86:I107)</f>
        <v>764.9</v>
      </c>
      <c r="J108" s="14">
        <f t="shared" ref="J108:Q108" si="5">SUM(J86:J107)</f>
        <v>171.42</v>
      </c>
      <c r="K108" s="14">
        <f t="shared" si="5"/>
        <v>548.4</v>
      </c>
      <c r="L108" s="14">
        <f t="shared" si="5"/>
        <v>5436</v>
      </c>
      <c r="M108" s="14">
        <f t="shared" si="5"/>
        <v>0</v>
      </c>
      <c r="N108" s="14">
        <f t="shared" si="5"/>
        <v>50</v>
      </c>
      <c r="O108" s="14">
        <f t="shared" si="5"/>
        <v>0</v>
      </c>
      <c r="P108" s="14">
        <f t="shared" si="5"/>
        <v>0</v>
      </c>
      <c r="Q108" s="14">
        <f t="shared" si="5"/>
        <v>191.22</v>
      </c>
      <c r="R108" s="9"/>
    </row>
    <row r="109" spans="1:20">
      <c r="A109" s="91" t="s">
        <v>8</v>
      </c>
      <c r="B109" s="91"/>
      <c r="C109" s="91"/>
      <c r="D109" s="92"/>
      <c r="E109" s="93"/>
      <c r="F109" s="104">
        <f>SUM(F108,G108,H108)</f>
        <v>5798.9899999999989</v>
      </c>
      <c r="G109" s="105"/>
      <c r="H109" s="106"/>
      <c r="I109" s="104">
        <f>SUM(I108:Q108)</f>
        <v>7161.94</v>
      </c>
      <c r="J109" s="105"/>
      <c r="K109" s="105"/>
      <c r="L109" s="105"/>
      <c r="M109" s="107"/>
      <c r="N109" s="107"/>
      <c r="O109" s="107"/>
      <c r="P109" s="107"/>
      <c r="Q109" s="106"/>
      <c r="R109" s="6"/>
    </row>
    <row r="110" spans="1:20" ht="39">
      <c r="S110" s="36" t="s">
        <v>18</v>
      </c>
      <c r="T110" s="22">
        <f>SUM(T81+F109-I109)</f>
        <v>1120.9199999999937</v>
      </c>
    </row>
    <row r="111" spans="1:20">
      <c r="A111" s="23" t="s">
        <v>51</v>
      </c>
      <c r="B111" s="24"/>
      <c r="C111" s="24"/>
      <c r="D111" s="24"/>
      <c r="E111" s="24"/>
      <c r="F111" s="43">
        <f t="shared" ref="F111:Q111" si="6">SUM(F108+F79+F53+F33)</f>
        <v>10325.799999999999</v>
      </c>
      <c r="G111" s="43">
        <f t="shared" si="6"/>
        <v>150</v>
      </c>
      <c r="H111" s="43">
        <f t="shared" si="6"/>
        <v>11276.98</v>
      </c>
      <c r="I111" s="43">
        <f t="shared" si="6"/>
        <v>2064.17</v>
      </c>
      <c r="J111" s="43">
        <f t="shared" si="6"/>
        <v>641.54999999999995</v>
      </c>
      <c r="K111" s="43">
        <f t="shared" si="6"/>
        <v>24014.89</v>
      </c>
      <c r="L111" s="43" t="s">
        <v>108</v>
      </c>
      <c r="M111" s="43">
        <f t="shared" si="6"/>
        <v>149.6</v>
      </c>
      <c r="N111" s="43">
        <f t="shared" si="6"/>
        <v>75</v>
      </c>
      <c r="O111" s="43">
        <f t="shared" si="6"/>
        <v>1187.01</v>
      </c>
      <c r="P111" s="43">
        <f t="shared" si="6"/>
        <v>731.7</v>
      </c>
      <c r="Q111" s="43">
        <f t="shared" si="6"/>
        <v>516.04</v>
      </c>
    </row>
  </sheetData>
  <mergeCells count="57">
    <mergeCell ref="I84:Q84"/>
    <mergeCell ref="A108:E108"/>
    <mergeCell ref="A109:E109"/>
    <mergeCell ref="F109:H109"/>
    <mergeCell ref="I109:Q109"/>
    <mergeCell ref="A84:A107"/>
    <mergeCell ref="B84:B85"/>
    <mergeCell ref="C84:C85"/>
    <mergeCell ref="D84:D85"/>
    <mergeCell ref="E84:E85"/>
    <mergeCell ref="F84:H84"/>
    <mergeCell ref="I58:Q58"/>
    <mergeCell ref="A79:E79"/>
    <mergeCell ref="A80:E80"/>
    <mergeCell ref="F80:H80"/>
    <mergeCell ref="I80:Q80"/>
    <mergeCell ref="E58:E59"/>
    <mergeCell ref="F58:H58"/>
    <mergeCell ref="A83:C83"/>
    <mergeCell ref="A58:A78"/>
    <mergeCell ref="B58:B59"/>
    <mergeCell ref="C58:C59"/>
    <mergeCell ref="D58:D59"/>
    <mergeCell ref="I38:Q38"/>
    <mergeCell ref="A53:E53"/>
    <mergeCell ref="A54:E54"/>
    <mergeCell ref="F54:H54"/>
    <mergeCell ref="I54:Q54"/>
    <mergeCell ref="E38:E39"/>
    <mergeCell ref="F38:H38"/>
    <mergeCell ref="A57:C57"/>
    <mergeCell ref="A38:A52"/>
    <mergeCell ref="B38:B39"/>
    <mergeCell ref="C38:C39"/>
    <mergeCell ref="D38:D39"/>
    <mergeCell ref="A37:C37"/>
    <mergeCell ref="R9:S9"/>
    <mergeCell ref="R10:S10"/>
    <mergeCell ref="R11:S11"/>
    <mergeCell ref="R14:S14"/>
    <mergeCell ref="A16:A32"/>
    <mergeCell ref="B16:B17"/>
    <mergeCell ref="C16:C17"/>
    <mergeCell ref="D16:D17"/>
    <mergeCell ref="E16:E17"/>
    <mergeCell ref="F16:H16"/>
    <mergeCell ref="I16:Q16"/>
    <mergeCell ref="A33:E33"/>
    <mergeCell ref="A34:E34"/>
    <mergeCell ref="F34:H34"/>
    <mergeCell ref="I34:Q34"/>
    <mergeCell ref="R8:S8"/>
    <mergeCell ref="A1:T1"/>
    <mergeCell ref="R3:S3"/>
    <mergeCell ref="R5:S5"/>
    <mergeCell ref="R6:S6"/>
    <mergeCell ref="R7:S7"/>
  </mergeCells>
  <pageMargins left="0.41" right="0.47244094488188981" top="0.23622047244094491" bottom="0.15748031496062992" header="0.31496062992125984" footer="0.31496062992125984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8"/>
  <sheetViews>
    <sheetView topLeftCell="A37" zoomScale="90" zoomScaleNormal="90" workbookViewId="0">
      <selection activeCell="K50" sqref="A1:K50"/>
    </sheetView>
  </sheetViews>
  <sheetFormatPr defaultRowHeight="15"/>
  <cols>
    <col min="1" max="1" width="9.7109375" style="2" customWidth="1"/>
    <col min="2" max="2" width="12.140625" style="2" customWidth="1"/>
    <col min="3" max="3" width="29.28515625" style="2" customWidth="1"/>
    <col min="4" max="4" width="13.42578125" style="2" customWidth="1"/>
    <col min="5" max="5" width="14.28515625" style="2" customWidth="1"/>
    <col min="6" max="6" width="8.28515625" style="27" customWidth="1"/>
    <col min="7" max="7" width="8.140625" style="27" customWidth="1"/>
    <col min="8" max="8" width="12.140625" style="3" customWidth="1"/>
    <col min="9" max="9" width="12.140625" style="2" customWidth="1"/>
    <col min="10" max="10" width="12.140625" style="21" customWidth="1"/>
    <col min="11" max="11" width="11.5703125" bestFit="1" customWidth="1"/>
  </cols>
  <sheetData>
    <row r="1" spans="1:11">
      <c r="A1" s="69" t="s">
        <v>19</v>
      </c>
      <c r="B1" s="69"/>
      <c r="C1" s="69"/>
      <c r="D1" s="69"/>
      <c r="E1" s="69"/>
      <c r="F1" s="69"/>
      <c r="G1" s="69"/>
      <c r="H1" s="69"/>
      <c r="I1" s="69"/>
      <c r="J1" s="69"/>
    </row>
    <row r="2" spans="1:11" ht="10.5" customHeight="1">
      <c r="J2" s="21" t="s">
        <v>13</v>
      </c>
    </row>
    <row r="3" spans="1:11" ht="36.75" customHeight="1">
      <c r="H3" s="112" t="s">
        <v>12</v>
      </c>
      <c r="I3" s="113"/>
      <c r="J3" s="45">
        <v>1908.14</v>
      </c>
      <c r="K3" s="1"/>
    </row>
    <row r="4" spans="1:11">
      <c r="J4" s="46"/>
    </row>
    <row r="5" spans="1:11">
      <c r="A5" s="2" t="s">
        <v>58</v>
      </c>
    </row>
    <row r="6" spans="1:11">
      <c r="A6" s="108" t="s">
        <v>0</v>
      </c>
      <c r="B6" s="80" t="s">
        <v>9</v>
      </c>
      <c r="C6" s="80" t="s">
        <v>10</v>
      </c>
      <c r="D6" s="80" t="s">
        <v>11</v>
      </c>
      <c r="E6" s="82" t="s">
        <v>29</v>
      </c>
      <c r="F6" s="29" t="s">
        <v>62</v>
      </c>
      <c r="G6" s="35" t="s">
        <v>6</v>
      </c>
      <c r="H6" s="6"/>
    </row>
    <row r="7" spans="1:11" ht="39" customHeight="1">
      <c r="A7" s="78"/>
      <c r="B7" s="110"/>
      <c r="C7" s="110"/>
      <c r="D7" s="110"/>
      <c r="E7" s="111"/>
      <c r="F7" s="29" t="s">
        <v>22</v>
      </c>
      <c r="G7" s="31" t="s">
        <v>22</v>
      </c>
      <c r="H7" s="6"/>
    </row>
    <row r="8" spans="1:11">
      <c r="A8" s="78"/>
      <c r="B8" s="10">
        <v>43196</v>
      </c>
      <c r="C8" s="11" t="s">
        <v>61</v>
      </c>
      <c r="D8" s="20" t="s">
        <v>44</v>
      </c>
      <c r="E8" s="20" t="s">
        <v>44</v>
      </c>
      <c r="F8" s="37">
        <v>0.11</v>
      </c>
      <c r="G8" s="38"/>
      <c r="H8" s="6"/>
    </row>
    <row r="9" spans="1:11">
      <c r="A9" s="78"/>
      <c r="B9" s="10">
        <v>43226</v>
      </c>
      <c r="C9" s="11" t="s">
        <v>61</v>
      </c>
      <c r="D9" s="20" t="s">
        <v>44</v>
      </c>
      <c r="E9" s="20" t="s">
        <v>44</v>
      </c>
      <c r="F9" s="37">
        <v>0.11</v>
      </c>
      <c r="G9" s="39"/>
      <c r="H9" s="9"/>
    </row>
    <row r="10" spans="1:11">
      <c r="A10" s="78"/>
      <c r="B10" s="10">
        <v>43257</v>
      </c>
      <c r="C10" s="11" t="s">
        <v>61</v>
      </c>
      <c r="D10" s="20" t="s">
        <v>44</v>
      </c>
      <c r="E10" s="20" t="s">
        <v>44</v>
      </c>
      <c r="F10" s="37">
        <v>0.11</v>
      </c>
      <c r="G10" s="39"/>
      <c r="H10" s="9"/>
    </row>
    <row r="11" spans="1:11">
      <c r="A11" s="78"/>
      <c r="B11" s="10"/>
      <c r="C11" s="11"/>
      <c r="D11" s="8"/>
      <c r="E11" s="15"/>
      <c r="F11" s="37"/>
      <c r="G11" s="39"/>
      <c r="H11" s="9"/>
    </row>
    <row r="12" spans="1:11" hidden="1">
      <c r="A12" s="78"/>
      <c r="B12" s="10"/>
      <c r="C12" s="11"/>
      <c r="D12" s="8"/>
      <c r="E12" s="15"/>
      <c r="F12" s="37"/>
      <c r="G12" s="39"/>
      <c r="H12" s="9"/>
    </row>
    <row r="13" spans="1:11">
      <c r="A13" s="79"/>
      <c r="B13" s="7"/>
      <c r="C13" s="7"/>
      <c r="D13" s="8"/>
      <c r="E13" s="8"/>
      <c r="F13" s="37"/>
      <c r="G13" s="39"/>
      <c r="H13" s="9"/>
    </row>
    <row r="14" spans="1:11">
      <c r="A14" s="91" t="s">
        <v>8</v>
      </c>
      <c r="B14" s="91"/>
      <c r="C14" s="91"/>
      <c r="D14" s="91"/>
      <c r="E14" s="109"/>
      <c r="F14" s="51">
        <f>SUM(F8:F13)</f>
        <v>0.33</v>
      </c>
      <c r="G14" s="40">
        <f>SUM(G8:G13)</f>
        <v>0</v>
      </c>
      <c r="H14" s="6"/>
    </row>
    <row r="15" spans="1:11" ht="39">
      <c r="I15" s="4" t="s">
        <v>16</v>
      </c>
      <c r="J15" s="44">
        <f>SUM(J3+F14-G14)</f>
        <v>1908.47</v>
      </c>
    </row>
    <row r="16" spans="1:11">
      <c r="I16" s="50"/>
      <c r="J16" s="47"/>
    </row>
    <row r="17" spans="1:10">
      <c r="A17" s="74" t="s">
        <v>57</v>
      </c>
      <c r="B17" s="74"/>
      <c r="C17" s="74"/>
    </row>
    <row r="18" spans="1:10">
      <c r="A18" s="77" t="s">
        <v>1</v>
      </c>
      <c r="B18" s="80" t="s">
        <v>9</v>
      </c>
      <c r="C18" s="80" t="s">
        <v>10</v>
      </c>
      <c r="D18" s="80" t="s">
        <v>11</v>
      </c>
      <c r="E18" s="80" t="s">
        <v>29</v>
      </c>
      <c r="F18" s="29" t="s">
        <v>62</v>
      </c>
      <c r="G18" s="35" t="s">
        <v>6</v>
      </c>
      <c r="H18" s="6"/>
    </row>
    <row r="19" spans="1:10">
      <c r="A19" s="77"/>
      <c r="B19" s="110"/>
      <c r="C19" s="110"/>
      <c r="D19" s="110"/>
      <c r="E19" s="110"/>
      <c r="F19" s="29" t="s">
        <v>22</v>
      </c>
      <c r="G19" s="31" t="s">
        <v>22</v>
      </c>
      <c r="H19" s="6"/>
    </row>
    <row r="20" spans="1:10">
      <c r="A20" s="77"/>
      <c r="B20" s="10">
        <v>43287</v>
      </c>
      <c r="C20" s="25" t="s">
        <v>61</v>
      </c>
      <c r="D20" s="20" t="s">
        <v>44</v>
      </c>
      <c r="E20" s="20" t="s">
        <v>44</v>
      </c>
      <c r="F20" s="37">
        <v>0.11</v>
      </c>
      <c r="G20" s="39"/>
      <c r="H20" s="9"/>
    </row>
    <row r="21" spans="1:10">
      <c r="A21" s="77"/>
      <c r="B21" s="10">
        <v>43318</v>
      </c>
      <c r="C21" s="25" t="s">
        <v>61</v>
      </c>
      <c r="D21" s="20" t="s">
        <v>44</v>
      </c>
      <c r="E21" s="20" t="s">
        <v>44</v>
      </c>
      <c r="F21" s="37">
        <v>0.11</v>
      </c>
      <c r="G21" s="39"/>
      <c r="H21" s="9"/>
    </row>
    <row r="22" spans="1:10">
      <c r="A22" s="77"/>
      <c r="B22" s="10">
        <v>43349</v>
      </c>
      <c r="C22" s="25" t="s">
        <v>61</v>
      </c>
      <c r="D22" s="20" t="s">
        <v>44</v>
      </c>
      <c r="E22" s="20" t="s">
        <v>44</v>
      </c>
      <c r="F22" s="37">
        <v>0.15</v>
      </c>
      <c r="G22" s="39"/>
      <c r="H22" s="9"/>
    </row>
    <row r="23" spans="1:10">
      <c r="A23" s="77"/>
      <c r="B23" s="10"/>
      <c r="C23" s="25"/>
      <c r="D23" s="20"/>
      <c r="E23" s="20"/>
      <c r="F23" s="37" t="s">
        <v>73</v>
      </c>
      <c r="G23" s="39"/>
      <c r="H23" s="9"/>
      <c r="I23" s="5"/>
    </row>
    <row r="24" spans="1:10">
      <c r="A24" s="77"/>
      <c r="B24" s="10"/>
      <c r="C24" s="26"/>
      <c r="D24" s="20"/>
      <c r="E24" s="20"/>
      <c r="F24" s="37"/>
      <c r="G24" s="39"/>
      <c r="H24" s="9"/>
    </row>
    <row r="25" spans="1:10">
      <c r="A25" s="91" t="s">
        <v>8</v>
      </c>
      <c r="B25" s="91"/>
      <c r="C25" s="91"/>
      <c r="D25" s="91"/>
      <c r="E25" s="109"/>
      <c r="F25" s="51">
        <f>SUM(F20:F24)</f>
        <v>0.37</v>
      </c>
      <c r="G25" s="40">
        <f>SUM(G20:G24)</f>
        <v>0</v>
      </c>
      <c r="H25" s="6"/>
    </row>
    <row r="26" spans="1:10" ht="39">
      <c r="I26" s="49" t="s">
        <v>63</v>
      </c>
      <c r="J26" s="44">
        <f>SUM(J15+F25-G25)</f>
        <v>1908.84</v>
      </c>
    </row>
    <row r="28" spans="1:10" ht="15" customHeight="1">
      <c r="A28" s="74" t="s">
        <v>59</v>
      </c>
      <c r="B28" s="74"/>
      <c r="C28" s="74"/>
    </row>
    <row r="29" spans="1:10" ht="15" customHeight="1">
      <c r="A29" s="108" t="s">
        <v>2</v>
      </c>
      <c r="B29" s="80" t="s">
        <v>9</v>
      </c>
      <c r="C29" s="80" t="s">
        <v>10</v>
      </c>
      <c r="D29" s="80" t="s">
        <v>11</v>
      </c>
      <c r="E29" s="80" t="s">
        <v>29</v>
      </c>
      <c r="F29" s="29" t="s">
        <v>62</v>
      </c>
      <c r="G29" s="35" t="s">
        <v>6</v>
      </c>
      <c r="H29" s="6"/>
    </row>
    <row r="30" spans="1:10" ht="38.25" customHeight="1">
      <c r="A30" s="78"/>
      <c r="B30" s="110"/>
      <c r="C30" s="110"/>
      <c r="D30" s="110"/>
      <c r="E30" s="110"/>
      <c r="F30" s="29" t="s">
        <v>22</v>
      </c>
      <c r="G30" s="31" t="s">
        <v>22</v>
      </c>
      <c r="H30" s="6"/>
    </row>
    <row r="31" spans="1:10" ht="15" customHeight="1">
      <c r="A31" s="78"/>
      <c r="B31" s="10">
        <v>43379</v>
      </c>
      <c r="C31" s="11" t="s">
        <v>61</v>
      </c>
      <c r="D31" s="8" t="s">
        <v>44</v>
      </c>
      <c r="E31" s="8" t="s">
        <v>44</v>
      </c>
      <c r="F31" s="13">
        <v>0.31</v>
      </c>
      <c r="G31" s="16"/>
      <c r="H31" s="9"/>
    </row>
    <row r="32" spans="1:10" ht="15" customHeight="1">
      <c r="A32" s="78"/>
      <c r="B32" s="10">
        <v>43410</v>
      </c>
      <c r="C32" s="11" t="s">
        <v>61</v>
      </c>
      <c r="D32" s="8" t="s">
        <v>44</v>
      </c>
      <c r="E32" s="8" t="s">
        <v>44</v>
      </c>
      <c r="F32" s="13">
        <v>0.32</v>
      </c>
      <c r="G32" s="16"/>
      <c r="H32" s="9"/>
    </row>
    <row r="33" spans="1:10" ht="15" customHeight="1">
      <c r="A33" s="78"/>
      <c r="B33" s="10">
        <v>43440</v>
      </c>
      <c r="C33" s="11" t="s">
        <v>61</v>
      </c>
      <c r="D33" s="8" t="s">
        <v>44</v>
      </c>
      <c r="E33" s="8" t="s">
        <v>44</v>
      </c>
      <c r="F33" s="13">
        <v>0.31</v>
      </c>
      <c r="G33" s="16"/>
      <c r="H33" s="9"/>
    </row>
    <row r="34" spans="1:10" ht="15" customHeight="1">
      <c r="A34" s="79"/>
      <c r="B34" s="7"/>
      <c r="C34" s="7"/>
      <c r="D34" s="8"/>
      <c r="E34" s="8"/>
      <c r="F34" s="13"/>
      <c r="G34" s="16"/>
      <c r="H34" s="9"/>
    </row>
    <row r="35" spans="1:10" ht="15" customHeight="1">
      <c r="A35" s="91" t="s">
        <v>8</v>
      </c>
      <c r="B35" s="91"/>
      <c r="C35" s="91"/>
      <c r="D35" s="91"/>
      <c r="E35" s="109"/>
      <c r="F35" s="51">
        <f>SUM(F31:F34)</f>
        <v>0.94</v>
      </c>
      <c r="G35" s="40">
        <f>SUM(G31:G34)</f>
        <v>0</v>
      </c>
      <c r="H35" s="6"/>
    </row>
    <row r="36" spans="1:10" ht="39">
      <c r="I36" s="4" t="s">
        <v>17</v>
      </c>
      <c r="J36" s="44">
        <f>SUM(J26+F35-G35)</f>
        <v>1909.78</v>
      </c>
    </row>
    <row r="38" spans="1:10" ht="15" customHeight="1">
      <c r="A38" s="74" t="s">
        <v>60</v>
      </c>
      <c r="B38" s="74"/>
      <c r="C38" s="74"/>
    </row>
    <row r="39" spans="1:10" ht="15" customHeight="1">
      <c r="A39" s="108" t="s">
        <v>3</v>
      </c>
      <c r="B39" s="80" t="s">
        <v>9</v>
      </c>
      <c r="C39" s="80" t="s">
        <v>10</v>
      </c>
      <c r="D39" s="80" t="s">
        <v>11</v>
      </c>
      <c r="E39" s="80" t="s">
        <v>29</v>
      </c>
      <c r="F39" s="29" t="s">
        <v>62</v>
      </c>
      <c r="G39" s="35" t="s">
        <v>6</v>
      </c>
      <c r="H39" s="6"/>
    </row>
    <row r="40" spans="1:10" ht="38.25" customHeight="1">
      <c r="A40" s="78"/>
      <c r="B40" s="110"/>
      <c r="C40" s="110"/>
      <c r="D40" s="110"/>
      <c r="E40" s="110"/>
      <c r="F40" s="29" t="s">
        <v>22</v>
      </c>
      <c r="G40" s="31" t="s">
        <v>22</v>
      </c>
      <c r="H40" s="6"/>
    </row>
    <row r="41" spans="1:10" ht="15" customHeight="1">
      <c r="A41" s="78"/>
      <c r="B41" s="10">
        <v>43471</v>
      </c>
      <c r="C41" s="26" t="s">
        <v>61</v>
      </c>
      <c r="D41" s="66" t="s">
        <v>44</v>
      </c>
      <c r="E41" s="66" t="s">
        <v>44</v>
      </c>
      <c r="F41" s="13">
        <v>0.32</v>
      </c>
      <c r="G41" s="16"/>
      <c r="H41" s="9"/>
    </row>
    <row r="42" spans="1:10" ht="15" customHeight="1">
      <c r="A42" s="78"/>
      <c r="B42" s="10">
        <v>43502</v>
      </c>
      <c r="C42" s="26" t="s">
        <v>61</v>
      </c>
      <c r="D42" s="66" t="s">
        <v>44</v>
      </c>
      <c r="E42" s="66" t="s">
        <v>44</v>
      </c>
      <c r="F42" s="13">
        <v>0.32</v>
      </c>
      <c r="G42" s="16"/>
      <c r="H42" s="9"/>
    </row>
    <row r="43" spans="1:10" ht="28.5" customHeight="1">
      <c r="A43" s="78"/>
      <c r="B43" s="10">
        <v>43510</v>
      </c>
      <c r="C43" s="25" t="s">
        <v>100</v>
      </c>
      <c r="D43" s="66" t="s">
        <v>44</v>
      </c>
      <c r="E43" s="66" t="s">
        <v>44</v>
      </c>
      <c r="F43" s="13">
        <v>1500</v>
      </c>
      <c r="G43" s="16"/>
      <c r="H43" s="9"/>
    </row>
    <row r="44" spans="1:10" ht="65.25" customHeight="1">
      <c r="A44" s="78"/>
      <c r="B44" s="10">
        <v>43510</v>
      </c>
      <c r="C44" s="25" t="s">
        <v>101</v>
      </c>
      <c r="D44" s="66" t="s">
        <v>44</v>
      </c>
      <c r="E44" s="66" t="s">
        <v>44</v>
      </c>
      <c r="F44" s="13"/>
      <c r="G44" s="16">
        <v>3000</v>
      </c>
      <c r="H44" s="9"/>
    </row>
    <row r="45" spans="1:10" ht="15" customHeight="1">
      <c r="A45" s="79"/>
      <c r="B45" s="10">
        <v>43530</v>
      </c>
      <c r="C45" s="26" t="s">
        <v>61</v>
      </c>
      <c r="D45" s="8" t="s">
        <v>44</v>
      </c>
      <c r="E45" s="8" t="s">
        <v>44</v>
      </c>
      <c r="F45" s="13">
        <v>0.13</v>
      </c>
      <c r="G45" s="16"/>
      <c r="H45" s="9"/>
    </row>
    <row r="46" spans="1:10" ht="15" customHeight="1">
      <c r="A46" s="91" t="s">
        <v>8</v>
      </c>
      <c r="B46" s="91"/>
      <c r="C46" s="91"/>
      <c r="D46" s="91"/>
      <c r="E46" s="109"/>
      <c r="F46" s="51">
        <f>SUM(F41:F45)</f>
        <v>1500.7700000000002</v>
      </c>
      <c r="G46" s="40">
        <f>SUM(G41:G45)</f>
        <v>3000</v>
      </c>
      <c r="H46" s="6"/>
    </row>
    <row r="47" spans="1:10" ht="39">
      <c r="I47" s="4" t="s">
        <v>18</v>
      </c>
      <c r="J47" s="22">
        <f>SUM(J36+F46-G46)</f>
        <v>410.55000000000018</v>
      </c>
    </row>
    <row r="48" spans="1:10">
      <c r="A48" s="23" t="s">
        <v>51</v>
      </c>
      <c r="B48" s="24"/>
      <c r="C48" s="24"/>
      <c r="D48" s="24"/>
      <c r="E48" s="24"/>
      <c r="F48" s="43">
        <f>SUM(F46+F35+F25+F14)</f>
        <v>1502.41</v>
      </c>
      <c r="G48" s="43">
        <f>SUM(G46+G35+G25+G14)</f>
        <v>3000</v>
      </c>
    </row>
  </sheetData>
  <mergeCells count="29">
    <mergeCell ref="B29:B30"/>
    <mergeCell ref="C29:C30"/>
    <mergeCell ref="D29:D30"/>
    <mergeCell ref="A39:A45"/>
    <mergeCell ref="A35:E35"/>
    <mergeCell ref="A38:C38"/>
    <mergeCell ref="A1:J1"/>
    <mergeCell ref="H3:I3"/>
    <mergeCell ref="A46:E46"/>
    <mergeCell ref="E39:E40"/>
    <mergeCell ref="B39:B40"/>
    <mergeCell ref="C39:C40"/>
    <mergeCell ref="A18:A24"/>
    <mergeCell ref="A29:A34"/>
    <mergeCell ref="D39:D40"/>
    <mergeCell ref="A25:E25"/>
    <mergeCell ref="A28:C28"/>
    <mergeCell ref="E18:E19"/>
    <mergeCell ref="E29:E30"/>
    <mergeCell ref="B18:B19"/>
    <mergeCell ref="C18:C19"/>
    <mergeCell ref="D18:D19"/>
    <mergeCell ref="A17:C17"/>
    <mergeCell ref="A6:A13"/>
    <mergeCell ref="A14:E14"/>
    <mergeCell ref="B6:B7"/>
    <mergeCell ref="C6:C7"/>
    <mergeCell ref="D6:D7"/>
    <mergeCell ref="E6:E7"/>
  </mergeCells>
  <pageMargins left="0.47244094488188981" right="0.47244094488188981" top="0.23622047244094491" bottom="0.15748031496062992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 PG 80149101</vt:lpstr>
      <vt:lpstr>IS 41810189</vt:lpstr>
      <vt:lpstr>' PG 80149101'!Print_Area</vt:lpstr>
      <vt:lpstr>'IS 41810189'!Print_Area</vt:lpstr>
    </vt:vector>
  </TitlesOfParts>
  <Company>Cyngor Gwynedd Council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 Shirley Wyn (AMG)</dc:creator>
  <cp:lastModifiedBy>Guest</cp:lastModifiedBy>
  <cp:lastPrinted>2019-03-31T18:48:16Z</cp:lastPrinted>
  <dcterms:created xsi:type="dcterms:W3CDTF">2018-09-06T11:40:32Z</dcterms:created>
  <dcterms:modified xsi:type="dcterms:W3CDTF">2019-09-03T14:12:15Z</dcterms:modified>
</cp:coreProperties>
</file>