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iolow\OneDrive\Documents\Cyngor Cymuned Beddgelert\Cyfrifon\2023-2024\"/>
    </mc:Choice>
  </mc:AlternateContent>
  <xr:revisionPtr revIDLastSave="0" documentId="13_ncr:1_{970A1555-9746-4F82-8227-61EA1E02B03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 PG 80149101" sheetId="2" r:id="rId1"/>
    <sheet name="IS 41810189" sheetId="1" r:id="rId2"/>
  </sheets>
  <definedNames>
    <definedName name="_xlnm.Print_Area" localSheetId="0">' PG 80149101'!$A$1:$W$37</definedName>
    <definedName name="_xlnm.Print_Area" localSheetId="1">'IS 41810189'!$A$1:$K$15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1" i="2" l="1"/>
  <c r="H59" i="2"/>
  <c r="L131" i="2"/>
  <c r="N131" i="2"/>
  <c r="G131" i="2" l="1"/>
  <c r="F131" i="2"/>
  <c r="G34" i="2"/>
  <c r="H34" i="2"/>
  <c r="I34" i="2"/>
  <c r="J34" i="2"/>
  <c r="K34" i="2"/>
  <c r="L34" i="2"/>
  <c r="M34" i="2"/>
  <c r="N34" i="2"/>
  <c r="O34" i="2"/>
  <c r="P34" i="2"/>
  <c r="Q34" i="2"/>
  <c r="F96" i="2"/>
  <c r="G96" i="2"/>
  <c r="H96" i="2"/>
  <c r="F34" i="2"/>
  <c r="I131" i="2"/>
  <c r="J131" i="2"/>
  <c r="K131" i="2"/>
  <c r="M131" i="2"/>
  <c r="O131" i="2"/>
  <c r="P131" i="2"/>
  <c r="Q131" i="2"/>
  <c r="R96" i="2"/>
  <c r="J96" i="2"/>
  <c r="K96" i="2"/>
  <c r="L96" i="2"/>
  <c r="M96" i="2"/>
  <c r="N96" i="2"/>
  <c r="O96" i="2"/>
  <c r="P96" i="2"/>
  <c r="Q96" i="2"/>
  <c r="I96" i="2"/>
  <c r="R59" i="2"/>
  <c r="F132" i="2" l="1"/>
  <c r="F35" i="2"/>
  <c r="G11" i="1"/>
  <c r="G13" i="1" s="1"/>
  <c r="F13" i="1"/>
  <c r="J14" i="1" l="1"/>
  <c r="R131" i="2"/>
  <c r="R34" i="2"/>
  <c r="G45" i="1" l="1"/>
  <c r="F45" i="1"/>
  <c r="G34" i="1"/>
  <c r="F34" i="1"/>
  <c r="G24" i="1"/>
  <c r="F24" i="1"/>
  <c r="Q59" i="2"/>
  <c r="P59" i="2"/>
  <c r="O59" i="2"/>
  <c r="N59" i="2"/>
  <c r="M59" i="2"/>
  <c r="L59" i="2"/>
  <c r="K59" i="2"/>
  <c r="J59" i="2"/>
  <c r="I59" i="2"/>
  <c r="G59" i="2"/>
  <c r="F59" i="2"/>
  <c r="U7" i="2"/>
  <c r="U9" i="2" s="1"/>
  <c r="N134" i="2" l="1"/>
  <c r="I35" i="2"/>
  <c r="U36" i="2" s="1"/>
  <c r="F60" i="2"/>
  <c r="L134" i="2"/>
  <c r="P134" i="2"/>
  <c r="H134" i="2"/>
  <c r="F134" i="2"/>
  <c r="J134" i="2"/>
  <c r="I60" i="2"/>
  <c r="I97" i="2"/>
  <c r="I132" i="2"/>
  <c r="G134" i="2"/>
  <c r="I134" i="2"/>
  <c r="K134" i="2"/>
  <c r="M134" i="2"/>
  <c r="O134" i="2"/>
  <c r="Q134" i="2"/>
  <c r="G47" i="1"/>
  <c r="F47" i="1"/>
  <c r="J25" i="1"/>
  <c r="J35" i="1" s="1"/>
  <c r="J46" i="1" s="1"/>
  <c r="F97" i="2"/>
  <c r="U61" i="2" l="1"/>
  <c r="U98" i="2" l="1"/>
  <c r="U133" i="2" s="1"/>
  <c r="R134" i="2"/>
</calcChain>
</file>

<file path=xl/sharedStrings.xml><?xml version="1.0" encoding="utf-8"?>
<sst xmlns="http://schemas.openxmlformats.org/spreadsheetml/2006/main" count="372" uniqueCount="97">
  <si>
    <t>Chwarter 1</t>
  </si>
  <si>
    <t>Chwarter 2</t>
  </si>
  <si>
    <t>Chwarter 3</t>
  </si>
  <si>
    <t>Chwarter 4</t>
  </si>
  <si>
    <t>Mewn</t>
  </si>
  <si>
    <t xml:space="preserve">Allan </t>
  </si>
  <si>
    <t>Allan</t>
  </si>
  <si>
    <t>Is Gyfanswm</t>
  </si>
  <si>
    <t>Cyfanswm Mewn / Allan</t>
  </si>
  <si>
    <t>Dyddiad</t>
  </si>
  <si>
    <t>Manylion</t>
  </si>
  <si>
    <t xml:space="preserve">Rhif y Siec </t>
  </si>
  <si>
    <t>£</t>
  </si>
  <si>
    <t>Balans y Cyfrif Diwedd Chwarter 1</t>
  </si>
  <si>
    <t>Balans y Cyfrif Diwedd Chwarter 3</t>
  </si>
  <si>
    <t>Balans y Cyfrif Diwedd Chwarter 4</t>
  </si>
  <si>
    <t>Precept/Grant</t>
  </si>
  <si>
    <t>Mynwentydd</t>
  </si>
  <si>
    <t xml:space="preserve">Arall </t>
  </si>
  <si>
    <t>Cyflwynwyd</t>
  </si>
  <si>
    <t>Cyflog Clerc</t>
  </si>
  <si>
    <t>Deunyddiau'r clerc / Costau ffon ayb</t>
  </si>
  <si>
    <t xml:space="preserve">Llys Buckley </t>
  </si>
  <si>
    <t>Hysbysebu</t>
  </si>
  <si>
    <t>Yswiriant</t>
  </si>
  <si>
    <t>Archwilio Cyfrifon</t>
  </si>
  <si>
    <t>HMRC</t>
  </si>
  <si>
    <t>CYFANSWM</t>
  </si>
  <si>
    <t xml:space="preserve">Cyflwynwyd </t>
  </si>
  <si>
    <t>1af o Orffennaf - 30ain o Fedi</t>
  </si>
  <si>
    <t xml:space="preserve">1af o Ebrill - 30ain o Fehefin </t>
  </si>
  <si>
    <t>1af o Hydref - 31ain o Rhagfyr</t>
  </si>
  <si>
    <t>1af o Ionawr - 31ain o Fawrth</t>
  </si>
  <si>
    <t xml:space="preserve">Mewn </t>
  </si>
  <si>
    <t>Balans y Cyfrif Diwedd Chwarter 2</t>
  </si>
  <si>
    <t>S137</t>
  </si>
  <si>
    <t>TAW yn ôl</t>
  </si>
  <si>
    <t>Balans sy'n dangos ar y datganiad banc 01/04/2022</t>
  </si>
  <si>
    <t>Cyfraniadau Ariannol o dan Pwerau Arbennig e.e. S137</t>
  </si>
  <si>
    <t>S137 neu o dan deddf arbennig</t>
  </si>
  <si>
    <t>CYFRIF BANC CYNGOR CYMUNED BEDDGELERT 2023-2024</t>
  </si>
  <si>
    <t>Balans sy'n dangos ar y datganiad banc 01/04/2023</t>
  </si>
  <si>
    <t>Sieciau heb eu cyflwyno o cyfnod 2022/23</t>
  </si>
  <si>
    <t>Gwir Falans y Cyfrif Cychwyn 01/04/2023</t>
  </si>
  <si>
    <t>Llog</t>
  </si>
  <si>
    <t>*</t>
  </si>
  <si>
    <t xml:space="preserve">Rent Dafydd Hardy - Llys Bulkeley </t>
  </si>
  <si>
    <t>Ad-daliad TAW</t>
  </si>
  <si>
    <t>Emyr Mortimer Cyf - paratoi cyflog y clerc am 2022/23</t>
  </si>
  <si>
    <t>Archwilio Cymru - ffioedd archwilio 2019/20</t>
  </si>
  <si>
    <t>Archwilio Cymru - ffioedd archwilio 2020/21</t>
  </si>
  <si>
    <t>Taliad HSBC</t>
  </si>
  <si>
    <t xml:space="preserve">Cyngor Gwynedd - Precept </t>
  </si>
  <si>
    <t xml:space="preserve">Dafydd Hardy - rent Llys Bulkeley </t>
  </si>
  <si>
    <t>Zurich - Yswiriant - taliad rhan 1</t>
  </si>
  <si>
    <t>Zurich - Yswiriant - taliad rhan 2</t>
  </si>
  <si>
    <t>ssafa - Armed Forces Charity (cyfraniad o dan Rhan 15)</t>
  </si>
  <si>
    <t>Robert Edward Jones R&amp;S Surfacing&amp;Groundworks - gwaith yn y mynwent newydd (taliad 1)</t>
  </si>
  <si>
    <t>Robert Edward Jones R&amp;S Surfacing&amp;Groundworks - gwaith yn y mynwent newydd (taliad 2)</t>
  </si>
  <si>
    <t>Robert Edward Jones R&amp;S Surfacing&amp;Groundworks - gwaith yn y mynwent newydd (taliad 3)</t>
  </si>
  <si>
    <t xml:space="preserve">Rospa Play Safety: Archwiliad Cae Chwarae </t>
  </si>
  <si>
    <t xml:space="preserve">J C Home Improvements and Locksmith - taliad 1 allan o 2 am waith atgyweirio waliau mewnol Llys Bulkeley </t>
  </si>
  <si>
    <t xml:space="preserve">J C Home Improvements and Locksmith - taliad 2 allan o 2 am waith atgyweirio waliau mewnol Llys Bulkeley </t>
  </si>
  <si>
    <t xml:space="preserve">Dafydd Hardy - rent Llys Bulkely </t>
  </si>
  <si>
    <t xml:space="preserve">Cyngor Gwynedd - ad-daliad ffioedd parcio </t>
  </si>
  <si>
    <t>Zurich - Costau i ychwanegu'r Neuadd ar y Polisi</t>
  </si>
  <si>
    <t>Costau Claddu llwch MC</t>
  </si>
  <si>
    <t xml:space="preserve">Cyngor Gwynedd - Costau Archwilio Cyfrifon </t>
  </si>
  <si>
    <t>Designer Signs - arwydd cae chwarae</t>
  </si>
  <si>
    <t>Cerebral Palsy Cymru - cyfraniad ariannol o dan P15</t>
  </si>
  <si>
    <t xml:space="preserve">HMRC - treth ar cyflog y clerc </t>
  </si>
  <si>
    <t>Cyflog y Clerc o 01/04/23 - 31/07/2023</t>
  </si>
  <si>
    <t>Griffith Roberts &amp; Son - costau claddu llwch GWO &amp; AO</t>
  </si>
  <si>
    <t xml:space="preserve">Cyngor Gwynedd - Precept 2023/24 </t>
  </si>
  <si>
    <t>EPC4U - epc neuadd y pentref</t>
  </si>
  <si>
    <t>Ambiwlans Awyr Cymru - Cyfraniad ariannol (P15)</t>
  </si>
  <si>
    <t>Cyngor Gwynedd - grant llwybrau cyhoeddus</t>
  </si>
  <si>
    <t xml:space="preserve">Taliad HSBC </t>
  </si>
  <si>
    <t>Cyflog y Clerc o 01/08/2023 - 30/11/2023</t>
  </si>
  <si>
    <t xml:space="preserve">HMRC Treth ar gyflog y Clerc </t>
  </si>
  <si>
    <t>Theatr Bara Caws - cyfraniad ariannol (P15)</t>
  </si>
  <si>
    <t>Urdd i Bawb - cyfraniad ariannol (A145)</t>
  </si>
  <si>
    <t>Radio Ysbyty Gwynedd - cyfraniad arainnol (P15)</t>
  </si>
  <si>
    <t>Ifan &amp; Idris Jones - torri llwybrau cyhoeddus</t>
  </si>
  <si>
    <t>Ad-daliad i Ffion Emlyn am gostau gosod y wefan i fyny</t>
  </si>
  <si>
    <t>Ifan &amp; Idris Jones - torri gwair mynwentydd - taliad 1</t>
  </si>
  <si>
    <t>Ifan &amp; Idris Jones - torri gwair mynwentydd - taliad 2</t>
  </si>
  <si>
    <t>Fireworks Shop - Cyfraniad Cymuned (Section A2)</t>
  </si>
  <si>
    <t>Cyfraniad ariannol - Clwb Ffermwyr Ifanc Dyffryn Madog (A19)</t>
  </si>
  <si>
    <t>Dylan Griffith Angladdau - claddu llwch WJH</t>
  </si>
  <si>
    <t>Daniel Lane - Tal aelod</t>
  </si>
  <si>
    <t xml:space="preserve">Mr A pritchard - gwaith ar giat Llys Bulkeley </t>
  </si>
  <si>
    <t>Marie Curie - Cyfraniad ariannol (P15)</t>
  </si>
  <si>
    <t>Cyflog y Clerc - Rhagfyr/Ionawr/Chwefror/Mawrth</t>
  </si>
  <si>
    <t>Treth ar gyflog y Clerc</t>
  </si>
  <si>
    <t>Tal Aelodaeth Unllais</t>
  </si>
  <si>
    <t>Cyfraniad Ariannol - Grwp Twristiaeth Beddgelert (Blodau i'r pentref) (A2)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</si>
</sst>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Segoe UI"/>
      <family val="2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177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2" fillId="0" borderId="1" xfId="0" applyFont="1" applyBorder="1"/>
    <xf numFmtId="14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 wrapText="1"/>
    </xf>
    <xf numFmtId="4" fontId="2" fillId="2" borderId="1" xfId="0" applyNumberFormat="1" applyFont="1" applyFill="1" applyBorder="1"/>
    <xf numFmtId="4" fontId="2" fillId="0" borderId="1" xfId="0" applyNumberFormat="1" applyFont="1" applyBorder="1"/>
    <xf numFmtId="14" fontId="2" fillId="0" borderId="1" xfId="0" applyNumberFormat="1" applyFont="1" applyBorder="1"/>
    <xf numFmtId="4" fontId="2" fillId="3" borderId="1" xfId="0" applyNumberFormat="1" applyFont="1" applyFill="1" applyBorder="1"/>
    <xf numFmtId="0" fontId="2" fillId="0" borderId="1" xfId="0" applyFont="1" applyBorder="1" applyAlignment="1">
      <alignment horizontal="right"/>
    </xf>
    <xf numFmtId="164" fontId="2" fillId="0" borderId="0" xfId="0" applyNumberFormat="1" applyFont="1"/>
    <xf numFmtId="164" fontId="2" fillId="0" borderId="3" xfId="0" applyNumberFormat="1" applyFont="1" applyBorder="1"/>
    <xf numFmtId="0" fontId="2" fillId="7" borderId="0" xfId="0" applyFont="1" applyFill="1"/>
    <xf numFmtId="0" fontId="2" fillId="5" borderId="0" xfId="0" applyFont="1" applyFill="1"/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/>
    </xf>
    <xf numFmtId="4" fontId="2" fillId="0" borderId="0" xfId="0" applyNumberFormat="1" applyFont="1"/>
    <xf numFmtId="4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4" fontId="1" fillId="3" borderId="1" xfId="0" applyNumberFormat="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4" fontId="1" fillId="2" borderId="1" xfId="0" applyNumberFormat="1" applyFont="1" applyFill="1" applyBorder="1" applyAlignment="1">
      <alignment horizontal="right"/>
    </xf>
    <xf numFmtId="4" fontId="1" fillId="3" borderId="1" xfId="0" applyNumberFormat="1" applyFont="1" applyFill="1" applyBorder="1" applyAlignment="1">
      <alignment horizontal="center"/>
    </xf>
    <xf numFmtId="4" fontId="1" fillId="3" borderId="1" xfId="0" applyNumberFormat="1" applyFont="1" applyFill="1" applyBorder="1"/>
    <xf numFmtId="4" fontId="1" fillId="0" borderId="1" xfId="0" applyNumberFormat="1" applyFont="1" applyBorder="1" applyAlignment="1">
      <alignment horizontal="right"/>
    </xf>
    <xf numFmtId="4" fontId="1" fillId="0" borderId="1" xfId="0" applyNumberFormat="1" applyFont="1" applyBorder="1"/>
    <xf numFmtId="4" fontId="1" fillId="2" borderId="1" xfId="0" applyNumberFormat="1" applyFont="1" applyFill="1" applyBorder="1"/>
    <xf numFmtId="4" fontId="1" fillId="5" borderId="3" xfId="0" applyNumberFormat="1" applyFont="1" applyFill="1" applyBorder="1"/>
    <xf numFmtId="164" fontId="1" fillId="0" borderId="3" xfId="0" applyNumberFormat="1" applyFont="1" applyBorder="1"/>
    <xf numFmtId="164" fontId="1" fillId="0" borderId="3" xfId="0" applyNumberFormat="1" applyFont="1" applyBorder="1" applyAlignment="1">
      <alignment wrapText="1"/>
    </xf>
    <xf numFmtId="164" fontId="1" fillId="0" borderId="0" xfId="0" applyNumberFormat="1" applyFont="1"/>
    <xf numFmtId="164" fontId="1" fillId="0" borderId="6" xfId="0" applyNumberFormat="1" applyFont="1" applyBorder="1"/>
    <xf numFmtId="0" fontId="2" fillId="0" borderId="0" xfId="0" applyFont="1" applyAlignment="1">
      <alignment wrapText="1"/>
    </xf>
    <xf numFmtId="4" fontId="1" fillId="0" borderId="8" xfId="0" applyNumberFormat="1" applyFont="1" applyBorder="1" applyAlignment="1">
      <alignment horizontal="right"/>
    </xf>
    <xf numFmtId="14" fontId="2" fillId="5" borderId="1" xfId="0" applyNumberFormat="1" applyFont="1" applyFill="1" applyBorder="1" applyAlignment="1">
      <alignment horizontal="right"/>
    </xf>
    <xf numFmtId="0" fontId="2" fillId="5" borderId="1" xfId="0" applyFont="1" applyFill="1" applyBorder="1" applyAlignment="1">
      <alignment horizontal="right"/>
    </xf>
    <xf numFmtId="0" fontId="2" fillId="5" borderId="1" xfId="0" applyFont="1" applyFill="1" applyBorder="1"/>
    <xf numFmtId="14" fontId="2" fillId="5" borderId="1" xfId="0" applyNumberFormat="1" applyFont="1" applyFill="1" applyBorder="1"/>
    <xf numFmtId="14" fontId="0" fillId="0" borderId="10" xfId="0" applyNumberFormat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/>
    </xf>
    <xf numFmtId="4" fontId="2" fillId="8" borderId="1" xfId="0" applyNumberFormat="1" applyFont="1" applyFill="1" applyBorder="1"/>
    <xf numFmtId="14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vertical="top"/>
    </xf>
    <xf numFmtId="4" fontId="2" fillId="2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/>
    </xf>
    <xf numFmtId="4" fontId="1" fillId="9" borderId="1" xfId="0" applyNumberFormat="1" applyFont="1" applyFill="1" applyBorder="1" applyAlignment="1">
      <alignment horizontal="center" vertical="center"/>
    </xf>
    <xf numFmtId="4" fontId="1" fillId="9" borderId="1" xfId="0" applyNumberFormat="1" applyFont="1" applyFill="1" applyBorder="1" applyAlignment="1">
      <alignment horizontal="center"/>
    </xf>
    <xf numFmtId="4" fontId="1" fillId="5" borderId="16" xfId="0" applyNumberFormat="1" applyFont="1" applyFill="1" applyBorder="1"/>
    <xf numFmtId="0" fontId="2" fillId="5" borderId="1" xfId="0" applyFont="1" applyFill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center" vertical="center"/>
    </xf>
    <xf numFmtId="4" fontId="2" fillId="0" borderId="0" xfId="0" applyNumberFormat="1" applyFont="1" applyAlignment="1">
      <alignment horizontal="center"/>
    </xf>
    <xf numFmtId="4" fontId="2" fillId="9" borderId="1" xfId="0" applyNumberFormat="1" applyFont="1" applyFill="1" applyBorder="1" applyAlignment="1">
      <alignment horizontal="center"/>
    </xf>
    <xf numFmtId="0" fontId="0" fillId="0" borderId="10" xfId="0" applyBorder="1" applyAlignment="1">
      <alignment vertical="center"/>
    </xf>
    <xf numFmtId="4" fontId="1" fillId="8" borderId="1" xfId="0" applyNumberFormat="1" applyFont="1" applyFill="1" applyBorder="1"/>
    <xf numFmtId="0" fontId="4" fillId="0" borderId="0" xfId="0" applyFont="1" applyAlignment="1">
      <alignment wrapText="1"/>
    </xf>
    <xf numFmtId="0" fontId="2" fillId="0" borderId="10" xfId="0" applyFont="1" applyBorder="1" applyAlignment="1">
      <alignment vertical="center"/>
    </xf>
    <xf numFmtId="14" fontId="2" fillId="5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left" indent="1"/>
    </xf>
    <xf numFmtId="4" fontId="1" fillId="2" borderId="1" xfId="0" applyNumberFormat="1" applyFont="1" applyFill="1" applyBorder="1" applyAlignment="1">
      <alignment horizontal="right" vertical="center"/>
    </xf>
    <xf numFmtId="4" fontId="1" fillId="3" borderId="1" xfId="0" applyNumberFormat="1" applyFont="1" applyFill="1" applyBorder="1" applyAlignment="1">
      <alignment horizontal="right" vertical="center" wrapText="1"/>
    </xf>
    <xf numFmtId="4" fontId="1" fillId="3" borderId="1" xfId="0" applyNumberFormat="1" applyFont="1" applyFill="1" applyBorder="1" applyAlignment="1">
      <alignment horizontal="right"/>
    </xf>
    <xf numFmtId="14" fontId="0" fillId="0" borderId="12" xfId="0" applyNumberFormat="1" applyBorder="1" applyAlignment="1">
      <alignment vertical="center"/>
    </xf>
    <xf numFmtId="0" fontId="6" fillId="5" borderId="1" xfId="0" applyFont="1" applyFill="1" applyBorder="1" applyAlignment="1">
      <alignment vertical="center" wrapText="1"/>
    </xf>
    <xf numFmtId="14" fontId="2" fillId="5" borderId="1" xfId="0" applyNumberFormat="1" applyFont="1" applyFill="1" applyBorder="1" applyAlignment="1">
      <alignment horizontal="center"/>
    </xf>
    <xf numFmtId="0" fontId="2" fillId="5" borderId="10" xfId="0" applyFont="1" applyFill="1" applyBorder="1" applyAlignment="1">
      <alignment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vertical="top"/>
    </xf>
    <xf numFmtId="0" fontId="2" fillId="5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5" borderId="10" xfId="0" applyFont="1" applyFill="1" applyBorder="1" applyAlignment="1">
      <alignment vertical="center"/>
    </xf>
    <xf numFmtId="4" fontId="2" fillId="3" borderId="1" xfId="0" applyNumberFormat="1" applyFont="1" applyFill="1" applyBorder="1" applyAlignment="1">
      <alignment horizontal="right"/>
    </xf>
    <xf numFmtId="14" fontId="2" fillId="5" borderId="1" xfId="0" applyNumberFormat="1" applyFont="1" applyFill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14" fontId="2" fillId="5" borderId="1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/>
    <xf numFmtId="14" fontId="2" fillId="0" borderId="1" xfId="0" applyNumberFormat="1" applyFont="1" applyBorder="1" applyAlignment="1">
      <alignment horizontal="right" vertical="center"/>
    </xf>
    <xf numFmtId="14" fontId="2" fillId="0" borderId="10" xfId="0" applyNumberFormat="1" applyFont="1" applyBorder="1" applyAlignment="1">
      <alignment horizontal="center" vertical="center"/>
    </xf>
    <xf numFmtId="14" fontId="2" fillId="0" borderId="12" xfId="0" applyNumberFormat="1" applyFont="1" applyBorder="1" applyAlignment="1">
      <alignment horizontal="right" vertical="center"/>
    </xf>
    <xf numFmtId="14" fontId="2" fillId="5" borderId="1" xfId="0" applyNumberFormat="1" applyFont="1" applyFill="1" applyBorder="1" applyAlignment="1">
      <alignment horizontal="right" vertical="center" wrapText="1"/>
    </xf>
    <xf numFmtId="14" fontId="2" fillId="5" borderId="1" xfId="0" applyNumberFormat="1" applyFont="1" applyFill="1" applyBorder="1" applyAlignment="1">
      <alignment horizontal="right" vertical="top"/>
    </xf>
    <xf numFmtId="14" fontId="2" fillId="5" borderId="1" xfId="0" applyNumberFormat="1" applyFont="1" applyFill="1" applyBorder="1" applyAlignment="1">
      <alignment horizontal="right" vertical="center"/>
    </xf>
    <xf numFmtId="0" fontId="0" fillId="11" borderId="10" xfId="0" applyFill="1" applyBorder="1" applyAlignment="1">
      <alignment horizontal="center" vertical="center"/>
    </xf>
    <xf numFmtId="4" fontId="1" fillId="11" borderId="1" xfId="0" applyNumberFormat="1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4" fontId="1" fillId="12" borderId="1" xfId="0" applyNumberFormat="1" applyFont="1" applyFill="1" applyBorder="1"/>
    <xf numFmtId="4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14" fontId="2" fillId="0" borderId="1" xfId="0" applyNumberFormat="1" applyFont="1" applyBorder="1" applyAlignment="1">
      <alignment horizontal="left" vertical="center"/>
    </xf>
    <xf numFmtId="0" fontId="2" fillId="0" borderId="10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5" borderId="1" xfId="0" applyFont="1" applyFill="1" applyBorder="1" applyAlignment="1">
      <alignment horizontal="right" vertical="top"/>
    </xf>
    <xf numFmtId="2" fontId="2" fillId="9" borderId="10" xfId="0" applyNumberFormat="1" applyFont="1" applyFill="1" applyBorder="1" applyAlignment="1">
      <alignment horizontal="center" vertical="center"/>
    </xf>
    <xf numFmtId="2" fontId="0" fillId="9" borderId="10" xfId="0" applyNumberFormat="1" applyFill="1" applyBorder="1" applyAlignment="1">
      <alignment horizontal="center" vertical="center"/>
    </xf>
    <xf numFmtId="2" fontId="0" fillId="9" borderId="14" xfId="0" applyNumberFormat="1" applyFill="1" applyBorder="1" applyAlignment="1">
      <alignment horizontal="center" vertical="center"/>
    </xf>
    <xf numFmtId="2" fontId="2" fillId="9" borderId="1" xfId="0" applyNumberFormat="1" applyFont="1" applyFill="1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2" fillId="5" borderId="10" xfId="0" applyFont="1" applyFill="1" applyBorder="1" applyAlignment="1">
      <alignment horizontal="left" vertical="center" wrapText="1"/>
    </xf>
    <xf numFmtId="4" fontId="2" fillId="3" borderId="1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left" indent="1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vertical="top" wrapText="1"/>
    </xf>
    <xf numFmtId="0" fontId="0" fillId="0" borderId="3" xfId="0" applyBorder="1" applyAlignment="1">
      <alignment vertical="top"/>
    </xf>
    <xf numFmtId="0" fontId="2" fillId="0" borderId="13" xfId="0" applyFont="1" applyBorder="1" applyAlignment="1">
      <alignment vertical="top" wrapText="1"/>
    </xf>
    <xf numFmtId="0" fontId="0" fillId="0" borderId="13" xfId="0" applyBorder="1" applyAlignment="1">
      <alignment vertical="top"/>
    </xf>
    <xf numFmtId="0" fontId="2" fillId="0" borderId="15" xfId="0" applyFont="1" applyBorder="1"/>
    <xf numFmtId="0" fontId="2" fillId="0" borderId="1" xfId="0" applyFont="1" applyBorder="1"/>
    <xf numFmtId="0" fontId="0" fillId="0" borderId="1" xfId="0" applyBorder="1"/>
    <xf numFmtId="0" fontId="2" fillId="0" borderId="3" xfId="0" applyFont="1" applyBorder="1" applyAlignment="1">
      <alignment wrapText="1"/>
    </xf>
    <xf numFmtId="0" fontId="0" fillId="0" borderId="3" xfId="0" applyBorder="1"/>
    <xf numFmtId="0" fontId="2" fillId="4" borderId="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" fontId="1" fillId="2" borderId="7" xfId="0" applyNumberFormat="1" applyFont="1" applyFill="1" applyBorder="1" applyAlignment="1">
      <alignment horizontal="center" vertical="center"/>
    </xf>
    <xf numFmtId="4" fontId="3" fillId="0" borderId="8" xfId="0" applyNumberFormat="1" applyFont="1" applyBorder="1" applyAlignment="1">
      <alignment horizontal="center" vertical="center"/>
    </xf>
    <xf numFmtId="4" fontId="1" fillId="3" borderId="6" xfId="0" applyNumberFormat="1" applyFont="1" applyFill="1" applyBorder="1" applyAlignment="1">
      <alignment horizontal="center" vertical="center"/>
    </xf>
    <xf numFmtId="4" fontId="1" fillId="3" borderId="7" xfId="0" applyNumberFormat="1" applyFont="1" applyFill="1" applyBorder="1" applyAlignment="1">
      <alignment horizontal="center" vertical="center"/>
    </xf>
    <xf numFmtId="4" fontId="3" fillId="0" borderId="7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right"/>
    </xf>
    <xf numFmtId="0" fontId="0" fillId="0" borderId="5" xfId="0" applyBorder="1" applyAlignment="1">
      <alignment horizontal="right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right"/>
    </xf>
    <xf numFmtId="4" fontId="1" fillId="0" borderId="1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4" fontId="1" fillId="0" borderId="6" xfId="0" applyNumberFormat="1" applyFont="1" applyBorder="1" applyAlignment="1">
      <alignment horizontal="center"/>
    </xf>
    <xf numFmtId="4" fontId="1" fillId="0" borderId="7" xfId="0" applyNumberFormat="1" applyFont="1" applyBorder="1" applyAlignment="1">
      <alignment horizontal="center"/>
    </xf>
    <xf numFmtId="4" fontId="3" fillId="0" borderId="7" xfId="0" applyNumberFormat="1" applyFont="1" applyBorder="1" applyAlignment="1">
      <alignment horizontal="center"/>
    </xf>
    <xf numFmtId="4" fontId="3" fillId="0" borderId="8" xfId="0" applyNumberFormat="1" applyFont="1" applyBorder="1" applyAlignment="1">
      <alignment horizontal="center"/>
    </xf>
    <xf numFmtId="4" fontId="3" fillId="9" borderId="9" xfId="0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" fontId="1" fillId="9" borderId="9" xfId="0" applyNumberFormat="1" applyFont="1" applyFill="1" applyBorder="1" applyAlignment="1">
      <alignment horizontal="center"/>
    </xf>
    <xf numFmtId="0" fontId="0" fillId="9" borderId="10" xfId="0" applyFill="1" applyBorder="1" applyAlignment="1">
      <alignment horizontal="center"/>
    </xf>
    <xf numFmtId="0" fontId="3" fillId="0" borderId="10" xfId="0" applyFont="1" applyBorder="1" applyAlignment="1">
      <alignment vertical="center"/>
    </xf>
    <xf numFmtId="4" fontId="1" fillId="3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1" fillId="2" borderId="6" xfId="0" applyNumberFormat="1" applyFont="1" applyFill="1" applyBorder="1" applyAlignment="1">
      <alignment horizontal="center" vertical="center"/>
    </xf>
    <xf numFmtId="4" fontId="1" fillId="11" borderId="9" xfId="0" applyNumberFormat="1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0" xfId="0" applyBorder="1" applyAlignment="1">
      <alignment horizontal="center"/>
    </xf>
    <xf numFmtId="0" fontId="2" fillId="6" borderId="9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4" fontId="2" fillId="3" borderId="1" xfId="0" applyNumberFormat="1" applyFont="1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2" fillId="10" borderId="11" xfId="0" applyFont="1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4" fontId="2" fillId="2" borderId="6" xfId="0" applyNumberFormat="1" applyFont="1" applyFill="1" applyBorder="1" applyAlignment="1">
      <alignment horizontal="center" vertical="center"/>
    </xf>
    <xf numFmtId="4" fontId="2" fillId="2" borderId="7" xfId="0" applyNumberFormat="1" applyFont="1" applyFill="1" applyBorder="1" applyAlignment="1">
      <alignment horizontal="center" vertical="center"/>
    </xf>
    <xf numFmtId="4" fontId="0" fillId="0" borderId="8" xfId="0" applyNumberFormat="1" applyBorder="1" applyAlignment="1">
      <alignment horizontal="center" vertical="center"/>
    </xf>
    <xf numFmtId="4" fontId="2" fillId="0" borderId="6" xfId="0" applyNumberFormat="1" applyFont="1" applyBorder="1" applyAlignment="1">
      <alignment horizontal="center"/>
    </xf>
    <xf numFmtId="4" fontId="2" fillId="0" borderId="7" xfId="0" applyNumberFormat="1" applyFont="1" applyBorder="1" applyAlignment="1">
      <alignment horizontal="center"/>
    </xf>
    <xf numFmtId="4" fontId="0" fillId="0" borderId="8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2" fillId="6" borderId="1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4" fontId="2" fillId="9" borderId="9" xfId="0" applyNumberFormat="1" applyFont="1" applyFill="1" applyBorder="1" applyAlignment="1">
      <alignment horizontal="center"/>
    </xf>
    <xf numFmtId="2" fontId="2" fillId="9" borderId="9" xfId="0" applyNumberFormat="1" applyFont="1" applyFill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2" fillId="4" borderId="9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/>
    </xf>
    <xf numFmtId="0" fontId="1" fillId="6" borderId="10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2" fillId="0" borderId="16" xfId="0" applyFont="1" applyBorder="1" applyAlignment="1">
      <alignment vertical="top" wrapText="1"/>
    </xf>
    <xf numFmtId="0" fontId="2" fillId="0" borderId="17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34"/>
  <sheetViews>
    <sheetView tabSelected="1" topLeftCell="K121" zoomScale="140" zoomScaleNormal="140" workbookViewId="0">
      <selection activeCell="I74" sqref="I74"/>
    </sheetView>
  </sheetViews>
  <sheetFormatPr defaultRowHeight="14.4" x14ac:dyDescent="0.3"/>
  <cols>
    <col min="1" max="1" width="11.33203125" style="2" customWidth="1"/>
    <col min="2" max="2" width="12.109375" style="2" customWidth="1"/>
    <col min="3" max="3" width="45" style="2" customWidth="1"/>
    <col min="4" max="4" width="13.44140625" style="2" customWidth="1"/>
    <col min="5" max="5" width="14.33203125" style="2" customWidth="1"/>
    <col min="6" max="6" width="16.6640625" style="20" customWidth="1"/>
    <col min="7" max="7" width="13.5546875" style="20" customWidth="1"/>
    <col min="8" max="8" width="11.33203125" style="20" customWidth="1"/>
    <col min="9" max="9" width="11.88671875" style="20" customWidth="1"/>
    <col min="10" max="10" width="14.6640625" style="20" customWidth="1"/>
    <col min="11" max="11" width="10" style="20" customWidth="1"/>
    <col min="12" max="12" width="10.33203125" style="20" customWidth="1"/>
    <col min="13" max="13" width="11.33203125" style="20" customWidth="1"/>
    <col min="14" max="14" width="12.33203125" style="20" customWidth="1"/>
    <col min="15" max="15" width="9.88671875" style="20" customWidth="1"/>
    <col min="16" max="16" width="11" style="20" customWidth="1"/>
    <col min="17" max="17" width="12" style="20" customWidth="1"/>
    <col min="18" max="18" width="12.88671875" style="57" customWidth="1"/>
    <col min="19" max="20" width="12.109375" style="2" customWidth="1"/>
    <col min="21" max="21" width="15.109375" style="14" customWidth="1"/>
    <col min="22" max="22" width="11.5546875" bestFit="1" customWidth="1"/>
  </cols>
  <sheetData>
    <row r="1" spans="1:22" x14ac:dyDescent="0.3">
      <c r="A1" s="109" t="s">
        <v>40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</row>
    <row r="2" spans="1:22" ht="10.5" customHeight="1" x14ac:dyDescent="0.3">
      <c r="U2" s="14" t="s">
        <v>12</v>
      </c>
    </row>
    <row r="3" spans="1:22" ht="36.75" customHeight="1" x14ac:dyDescent="0.3">
      <c r="S3" s="110" t="s">
        <v>41</v>
      </c>
      <c r="T3" s="111"/>
      <c r="U3" s="35">
        <v>19725.939999999999</v>
      </c>
      <c r="V3" s="1"/>
    </row>
    <row r="4" spans="1:22" x14ac:dyDescent="0.3">
      <c r="U4" s="36"/>
    </row>
    <row r="5" spans="1:22" ht="30" customHeight="1" x14ac:dyDescent="0.3">
      <c r="S5" s="112" t="s">
        <v>42</v>
      </c>
      <c r="T5" s="113"/>
      <c r="U5" s="36"/>
      <c r="V5" s="25" t="s">
        <v>28</v>
      </c>
    </row>
    <row r="6" spans="1:22" x14ac:dyDescent="0.3">
      <c r="S6" s="115"/>
      <c r="T6" s="116"/>
      <c r="U6" s="37"/>
      <c r="V6" s="26"/>
    </row>
    <row r="7" spans="1:22" x14ac:dyDescent="0.3">
      <c r="U7" s="36">
        <f>SUM(U6:U6)</f>
        <v>0</v>
      </c>
    </row>
    <row r="8" spans="1:22" ht="10.5" customHeight="1" x14ac:dyDescent="0.3">
      <c r="U8" s="36"/>
    </row>
    <row r="9" spans="1:22" ht="25.5" customHeight="1" x14ac:dyDescent="0.3">
      <c r="S9" s="117" t="s">
        <v>43</v>
      </c>
      <c r="T9" s="118"/>
      <c r="U9" s="34">
        <f>SUM(U3-U7)</f>
        <v>19725.939999999999</v>
      </c>
    </row>
    <row r="10" spans="1:22" x14ac:dyDescent="0.3">
      <c r="A10" s="2" t="s">
        <v>30</v>
      </c>
    </row>
    <row r="11" spans="1:22" x14ac:dyDescent="0.3">
      <c r="A11" s="119" t="s">
        <v>0</v>
      </c>
      <c r="B11" s="122" t="s">
        <v>9</v>
      </c>
      <c r="C11" s="122" t="s">
        <v>10</v>
      </c>
      <c r="D11" s="122" t="s">
        <v>11</v>
      </c>
      <c r="E11" s="124" t="s">
        <v>19</v>
      </c>
      <c r="F11" s="126" t="s">
        <v>4</v>
      </c>
      <c r="G11" s="126"/>
      <c r="H11" s="127"/>
      <c r="I11" s="128" t="s">
        <v>5</v>
      </c>
      <c r="J11" s="129"/>
      <c r="K11" s="129"/>
      <c r="L11" s="129"/>
      <c r="M11" s="130"/>
      <c r="N11" s="130"/>
      <c r="O11" s="130"/>
      <c r="P11" s="130"/>
      <c r="Q11" s="127"/>
      <c r="R11" s="141" t="s">
        <v>36</v>
      </c>
      <c r="S11" s="4"/>
    </row>
    <row r="12" spans="1:22" ht="40.799999999999997" customHeight="1" x14ac:dyDescent="0.3">
      <c r="A12" s="120"/>
      <c r="B12" s="123"/>
      <c r="C12" s="123"/>
      <c r="D12" s="123"/>
      <c r="E12" s="125"/>
      <c r="F12" s="21" t="s">
        <v>16</v>
      </c>
      <c r="G12" s="22" t="s">
        <v>17</v>
      </c>
      <c r="H12" s="22" t="s">
        <v>18</v>
      </c>
      <c r="I12" s="23" t="s">
        <v>20</v>
      </c>
      <c r="J12" s="23" t="s">
        <v>21</v>
      </c>
      <c r="K12" s="23" t="s">
        <v>22</v>
      </c>
      <c r="L12" s="24" t="s">
        <v>18</v>
      </c>
      <c r="M12" s="24" t="s">
        <v>23</v>
      </c>
      <c r="N12" s="72" t="s">
        <v>38</v>
      </c>
      <c r="O12" s="24" t="s">
        <v>24</v>
      </c>
      <c r="P12" s="23" t="s">
        <v>25</v>
      </c>
      <c r="Q12" s="24" t="s">
        <v>26</v>
      </c>
      <c r="R12" s="142"/>
      <c r="S12" s="4"/>
    </row>
    <row r="13" spans="1:22" ht="18" customHeight="1" x14ac:dyDescent="0.3">
      <c r="A13" s="120"/>
      <c r="B13" s="44">
        <v>45020</v>
      </c>
      <c r="C13" s="59" t="s">
        <v>46</v>
      </c>
      <c r="D13" s="59" t="s">
        <v>45</v>
      </c>
      <c r="E13" s="68" t="s">
        <v>45</v>
      </c>
      <c r="F13" s="65"/>
      <c r="G13" s="65"/>
      <c r="H13" s="65">
        <v>528.46</v>
      </c>
      <c r="I13" s="66"/>
      <c r="J13" s="23"/>
      <c r="K13" s="23"/>
      <c r="L13" s="24"/>
      <c r="M13" s="24"/>
      <c r="N13" s="23"/>
      <c r="O13" s="24"/>
      <c r="P13" s="23"/>
      <c r="Q13" s="24"/>
      <c r="R13" s="90">
        <v>0</v>
      </c>
      <c r="S13" s="4"/>
    </row>
    <row r="14" spans="1:22" ht="31.2" customHeight="1" x14ac:dyDescent="0.3">
      <c r="A14" s="120"/>
      <c r="B14" s="56">
        <v>45033</v>
      </c>
      <c r="C14" s="18" t="s">
        <v>47</v>
      </c>
      <c r="D14" s="5" t="s">
        <v>45</v>
      </c>
      <c r="E14" s="11" t="s">
        <v>45</v>
      </c>
      <c r="F14" s="27"/>
      <c r="G14" s="27"/>
      <c r="H14" s="27">
        <v>621.09</v>
      </c>
      <c r="I14" s="67"/>
      <c r="J14" s="28"/>
      <c r="K14" s="28"/>
      <c r="L14" s="28"/>
      <c r="M14" s="28"/>
      <c r="N14" s="28"/>
      <c r="O14" s="28"/>
      <c r="P14" s="28"/>
      <c r="Q14" s="28"/>
      <c r="R14" s="91">
        <v>0</v>
      </c>
      <c r="S14" s="4"/>
    </row>
    <row r="15" spans="1:22" ht="45.6" customHeight="1" x14ac:dyDescent="0.3">
      <c r="A15" s="120"/>
      <c r="B15" s="6">
        <v>45041</v>
      </c>
      <c r="C15" s="69" t="s">
        <v>48</v>
      </c>
      <c r="D15" s="5" t="s">
        <v>45</v>
      </c>
      <c r="E15" s="11" t="s">
        <v>45</v>
      </c>
      <c r="F15" s="27"/>
      <c r="G15" s="27"/>
      <c r="H15" s="27"/>
      <c r="I15" s="67"/>
      <c r="J15" s="29"/>
      <c r="K15" s="29"/>
      <c r="L15" s="29">
        <v>99.6</v>
      </c>
      <c r="M15" s="29"/>
      <c r="N15" s="29"/>
      <c r="O15" s="29"/>
      <c r="P15" s="29"/>
      <c r="Q15" s="29"/>
      <c r="R15" s="91">
        <v>16.600000000000001</v>
      </c>
    </row>
    <row r="16" spans="1:22" ht="27.75" customHeight="1" x14ac:dyDescent="0.3">
      <c r="A16" s="120"/>
      <c r="B16" s="6">
        <v>45041</v>
      </c>
      <c r="C16" s="18" t="s">
        <v>49</v>
      </c>
      <c r="D16" s="5" t="s">
        <v>45</v>
      </c>
      <c r="E16" s="11" t="s">
        <v>45</v>
      </c>
      <c r="F16" s="27"/>
      <c r="G16" s="27"/>
      <c r="H16" s="27"/>
      <c r="I16" s="67"/>
      <c r="J16" s="29"/>
      <c r="K16" s="29"/>
      <c r="L16" s="29"/>
      <c r="M16" s="29"/>
      <c r="N16" s="29"/>
      <c r="O16" s="29"/>
      <c r="P16" s="29">
        <v>335</v>
      </c>
      <c r="Q16" s="29"/>
      <c r="R16" s="91">
        <v>0</v>
      </c>
    </row>
    <row r="17" spans="1:18" ht="27.75" customHeight="1" x14ac:dyDescent="0.3">
      <c r="A17" s="120"/>
      <c r="B17" s="6">
        <v>45041</v>
      </c>
      <c r="C17" s="71" t="s">
        <v>50</v>
      </c>
      <c r="D17" s="5" t="s">
        <v>45</v>
      </c>
      <c r="E17" s="11" t="s">
        <v>45</v>
      </c>
      <c r="F17" s="27"/>
      <c r="G17" s="27"/>
      <c r="H17" s="27"/>
      <c r="I17" s="67"/>
      <c r="J17" s="29"/>
      <c r="K17" s="29"/>
      <c r="L17" s="29"/>
      <c r="M17" s="29"/>
      <c r="N17" s="29"/>
      <c r="O17" s="29"/>
      <c r="P17" s="29">
        <v>224</v>
      </c>
      <c r="Q17" s="29"/>
      <c r="R17" s="91">
        <v>0</v>
      </c>
    </row>
    <row r="18" spans="1:18" x14ac:dyDescent="0.3">
      <c r="A18" s="120"/>
      <c r="B18" s="6">
        <v>45043</v>
      </c>
      <c r="C18" s="62" t="s">
        <v>51</v>
      </c>
      <c r="D18" s="5" t="s">
        <v>45</v>
      </c>
      <c r="E18" s="43" t="s">
        <v>45</v>
      </c>
      <c r="F18" s="27"/>
      <c r="G18" s="27"/>
      <c r="H18" s="27"/>
      <c r="I18" s="67"/>
      <c r="J18" s="29"/>
      <c r="K18" s="29"/>
      <c r="L18" s="29">
        <v>8</v>
      </c>
      <c r="M18" s="29"/>
      <c r="N18" s="29"/>
      <c r="O18" s="29"/>
      <c r="P18" s="29"/>
      <c r="Q18" s="29"/>
      <c r="R18" s="91"/>
    </row>
    <row r="19" spans="1:18" x14ac:dyDescent="0.3">
      <c r="A19" s="120"/>
      <c r="B19" s="6">
        <v>45044</v>
      </c>
      <c r="C19" s="62" t="s">
        <v>52</v>
      </c>
      <c r="D19" s="5" t="s">
        <v>45</v>
      </c>
      <c r="E19" s="43" t="s">
        <v>45</v>
      </c>
      <c r="F19" s="27">
        <v>6000</v>
      </c>
      <c r="G19" s="27"/>
      <c r="H19" s="27"/>
      <c r="I19" s="67"/>
      <c r="J19" s="29"/>
      <c r="K19" s="29"/>
      <c r="L19" s="29"/>
      <c r="M19" s="29"/>
      <c r="N19" s="29"/>
      <c r="O19" s="29"/>
      <c r="P19" s="29"/>
      <c r="Q19" s="29"/>
      <c r="R19" s="91"/>
    </row>
    <row r="20" spans="1:18" ht="16.8" customHeight="1" x14ac:dyDescent="0.3">
      <c r="A20" s="120"/>
      <c r="B20" s="70">
        <v>45057</v>
      </c>
      <c r="C20" s="18" t="s">
        <v>53</v>
      </c>
      <c r="D20" s="42" t="s">
        <v>45</v>
      </c>
      <c r="E20" s="43" t="s">
        <v>45</v>
      </c>
      <c r="F20" s="27"/>
      <c r="G20" s="27"/>
      <c r="H20" s="27">
        <v>497.64</v>
      </c>
      <c r="I20" s="67"/>
      <c r="J20" s="29"/>
      <c r="K20" s="29"/>
      <c r="L20" s="29"/>
      <c r="M20" s="29"/>
      <c r="N20" s="29"/>
      <c r="O20" s="29"/>
      <c r="P20" s="29"/>
      <c r="Q20" s="29"/>
      <c r="R20" s="91"/>
    </row>
    <row r="21" spans="1:18" x14ac:dyDescent="0.3">
      <c r="A21" s="120"/>
      <c r="B21" s="6">
        <v>45069</v>
      </c>
      <c r="C21" s="19" t="s">
        <v>54</v>
      </c>
      <c r="D21" s="5" t="s">
        <v>45</v>
      </c>
      <c r="E21" s="43" t="s">
        <v>45</v>
      </c>
      <c r="F21" s="27"/>
      <c r="G21" s="27"/>
      <c r="H21" s="27"/>
      <c r="I21" s="67"/>
      <c r="J21" s="29"/>
      <c r="K21" s="29"/>
      <c r="L21" s="29">
        <v>2000</v>
      </c>
      <c r="M21" s="29"/>
      <c r="N21" s="29"/>
      <c r="O21" s="29"/>
      <c r="P21" s="29"/>
      <c r="Q21" s="29"/>
      <c r="R21" s="91"/>
    </row>
    <row r="22" spans="1:18" x14ac:dyDescent="0.3">
      <c r="A22" s="120"/>
      <c r="B22" s="6">
        <v>45070</v>
      </c>
      <c r="C22" s="19" t="s">
        <v>55</v>
      </c>
      <c r="D22" s="5" t="s">
        <v>45</v>
      </c>
      <c r="E22" s="43" t="s">
        <v>45</v>
      </c>
      <c r="F22" s="27"/>
      <c r="G22" s="27"/>
      <c r="H22" s="27"/>
      <c r="I22" s="67"/>
      <c r="J22" s="29"/>
      <c r="K22" s="29"/>
      <c r="L22" s="29">
        <v>624.72</v>
      </c>
      <c r="M22" s="29"/>
      <c r="N22" s="29"/>
      <c r="O22" s="29"/>
      <c r="P22" s="29"/>
      <c r="Q22" s="29"/>
      <c r="R22" s="91"/>
    </row>
    <row r="23" spans="1:18" x14ac:dyDescent="0.3">
      <c r="A23" s="120"/>
      <c r="B23" s="6">
        <v>45073</v>
      </c>
      <c r="C23" s="19" t="s">
        <v>51</v>
      </c>
      <c r="D23" s="42" t="s">
        <v>45</v>
      </c>
      <c r="E23" s="43" t="s">
        <v>45</v>
      </c>
      <c r="F23" s="27"/>
      <c r="G23" s="27"/>
      <c r="H23" s="27"/>
      <c r="I23" s="67"/>
      <c r="J23" s="60"/>
      <c r="K23" s="29"/>
      <c r="L23" s="29">
        <v>8</v>
      </c>
      <c r="M23" s="29"/>
      <c r="N23" s="29"/>
      <c r="O23" s="29"/>
      <c r="P23" s="29"/>
      <c r="Q23" s="29"/>
      <c r="R23" s="91"/>
    </row>
    <row r="24" spans="1:18" x14ac:dyDescent="0.3">
      <c r="A24" s="120"/>
      <c r="B24" s="6">
        <v>45083</v>
      </c>
      <c r="C24" s="19" t="s">
        <v>56</v>
      </c>
      <c r="D24" s="42" t="s">
        <v>45</v>
      </c>
      <c r="E24" s="43" t="s">
        <v>45</v>
      </c>
      <c r="F24" s="27"/>
      <c r="G24" s="27"/>
      <c r="H24" s="27"/>
      <c r="I24" s="67"/>
      <c r="J24" s="60"/>
      <c r="K24" s="29"/>
      <c r="L24" s="29"/>
      <c r="M24" s="29"/>
      <c r="N24" s="29">
        <v>25</v>
      </c>
      <c r="O24" s="29"/>
      <c r="P24" s="29"/>
      <c r="Q24" s="29"/>
      <c r="R24" s="91"/>
    </row>
    <row r="25" spans="1:18" ht="32.4" customHeight="1" x14ac:dyDescent="0.3">
      <c r="A25" s="120"/>
      <c r="B25" s="6">
        <v>45083</v>
      </c>
      <c r="C25" s="18" t="s">
        <v>57</v>
      </c>
      <c r="D25" s="42"/>
      <c r="E25" s="43"/>
      <c r="F25" s="27"/>
      <c r="G25" s="27"/>
      <c r="H25" s="27"/>
      <c r="I25" s="67"/>
      <c r="J25" s="60"/>
      <c r="K25" s="29"/>
      <c r="L25" s="29">
        <v>392</v>
      </c>
      <c r="M25" s="29"/>
      <c r="N25" s="29"/>
      <c r="O25" s="29"/>
      <c r="P25" s="29"/>
      <c r="Q25" s="29"/>
      <c r="R25" s="149">
        <v>732</v>
      </c>
    </row>
    <row r="26" spans="1:18" ht="34.799999999999997" customHeight="1" x14ac:dyDescent="0.3">
      <c r="A26" s="120"/>
      <c r="B26" s="6">
        <v>45084</v>
      </c>
      <c r="C26" s="18" t="s">
        <v>58</v>
      </c>
      <c r="D26" s="5"/>
      <c r="E26" s="43"/>
      <c r="F26" s="27"/>
      <c r="G26" s="27"/>
      <c r="H26" s="27"/>
      <c r="I26" s="67"/>
      <c r="J26" s="29"/>
      <c r="K26" s="29"/>
      <c r="L26" s="29">
        <v>2000</v>
      </c>
      <c r="M26" s="29"/>
      <c r="N26" s="29"/>
      <c r="O26" s="29"/>
      <c r="P26" s="29"/>
      <c r="Q26" s="29"/>
      <c r="R26" s="150"/>
    </row>
    <row r="27" spans="1:18" ht="35.4" customHeight="1" x14ac:dyDescent="0.3">
      <c r="A27" s="120"/>
      <c r="B27" s="6">
        <v>45085</v>
      </c>
      <c r="C27" s="18" t="s">
        <v>59</v>
      </c>
      <c r="D27" s="42"/>
      <c r="E27" s="43"/>
      <c r="F27" s="27"/>
      <c r="G27" s="27"/>
      <c r="H27" s="27"/>
      <c r="I27" s="67"/>
      <c r="J27" s="29"/>
      <c r="K27" s="29"/>
      <c r="L27" s="29">
        <v>2000</v>
      </c>
      <c r="M27" s="29"/>
      <c r="N27" s="29"/>
      <c r="O27" s="29"/>
      <c r="P27" s="29"/>
      <c r="Q27" s="29"/>
      <c r="R27" s="150"/>
    </row>
    <row r="28" spans="1:18" x14ac:dyDescent="0.3">
      <c r="A28" s="120"/>
      <c r="B28" s="6">
        <v>45090</v>
      </c>
      <c r="C28" s="19" t="s">
        <v>53</v>
      </c>
      <c r="D28" s="42"/>
      <c r="E28" s="43"/>
      <c r="F28" s="27"/>
      <c r="G28" s="27"/>
      <c r="H28" s="27">
        <v>521.95000000000005</v>
      </c>
      <c r="I28" s="67"/>
      <c r="J28" s="29"/>
      <c r="K28" s="29"/>
      <c r="L28" s="29"/>
      <c r="M28" s="29"/>
      <c r="N28" s="29"/>
      <c r="O28" s="29"/>
      <c r="P28" s="29"/>
      <c r="Q28" s="29"/>
      <c r="R28" s="151"/>
    </row>
    <row r="29" spans="1:18" x14ac:dyDescent="0.3">
      <c r="A29" s="120"/>
      <c r="B29" s="6">
        <v>45104</v>
      </c>
      <c r="C29" s="19" t="s">
        <v>51</v>
      </c>
      <c r="D29" s="42"/>
      <c r="E29" s="43"/>
      <c r="F29" s="27"/>
      <c r="G29" s="27"/>
      <c r="H29" s="27"/>
      <c r="I29" s="67"/>
      <c r="J29" s="29"/>
      <c r="K29" s="29"/>
      <c r="L29" s="29">
        <v>8</v>
      </c>
      <c r="M29" s="29"/>
      <c r="N29" s="29"/>
      <c r="O29" s="29"/>
      <c r="P29" s="29"/>
      <c r="Q29" s="29"/>
      <c r="R29" s="92"/>
    </row>
    <row r="30" spans="1:18" ht="18" customHeight="1" x14ac:dyDescent="0.3">
      <c r="A30" s="120"/>
      <c r="B30" s="6">
        <v>45104</v>
      </c>
      <c r="C30" s="18" t="s">
        <v>60</v>
      </c>
      <c r="D30" s="42"/>
      <c r="E30" s="43"/>
      <c r="F30" s="27"/>
      <c r="G30" s="27"/>
      <c r="H30" s="27"/>
      <c r="I30" s="29"/>
      <c r="J30" s="29"/>
      <c r="K30" s="29"/>
      <c r="L30" s="29">
        <v>98.4</v>
      </c>
      <c r="M30" s="29"/>
      <c r="N30" s="29"/>
      <c r="O30" s="29"/>
      <c r="P30" s="29"/>
      <c r="Q30" s="29"/>
      <c r="R30" s="53">
        <v>16.399999999999999</v>
      </c>
    </row>
    <row r="31" spans="1:18" ht="36" customHeight="1" x14ac:dyDescent="0.3">
      <c r="A31" s="120"/>
      <c r="B31" s="6">
        <v>45104</v>
      </c>
      <c r="C31" s="74" t="s">
        <v>61</v>
      </c>
      <c r="D31" s="48"/>
      <c r="E31" s="73"/>
      <c r="F31" s="27"/>
      <c r="G31" s="27"/>
      <c r="H31" s="27"/>
      <c r="I31" s="29"/>
      <c r="J31" s="29"/>
      <c r="K31" s="29">
        <v>1851.96</v>
      </c>
      <c r="L31" s="29"/>
      <c r="M31" s="29"/>
      <c r="N31" s="29"/>
      <c r="O31" s="29"/>
      <c r="P31" s="29"/>
      <c r="Q31" s="29"/>
      <c r="R31" s="53"/>
    </row>
    <row r="32" spans="1:18" ht="27.6" x14ac:dyDescent="0.3">
      <c r="A32" s="120"/>
      <c r="B32" s="6">
        <v>45105</v>
      </c>
      <c r="C32" s="74" t="s">
        <v>62</v>
      </c>
      <c r="D32" s="48"/>
      <c r="E32" s="73"/>
      <c r="F32" s="27"/>
      <c r="G32" s="27"/>
      <c r="H32" s="27"/>
      <c r="I32" s="29"/>
      <c r="J32" s="29"/>
      <c r="K32" s="29">
        <v>2000</v>
      </c>
      <c r="L32" s="29"/>
      <c r="M32" s="29"/>
      <c r="N32" s="29"/>
      <c r="O32" s="29"/>
      <c r="P32" s="29"/>
      <c r="Q32" s="29"/>
      <c r="R32" s="53"/>
    </row>
    <row r="33" spans="1:21" x14ac:dyDescent="0.3">
      <c r="A33" s="121"/>
      <c r="B33" s="6"/>
      <c r="C33" s="74"/>
      <c r="D33" s="48"/>
      <c r="E33" s="73"/>
      <c r="F33" s="27"/>
      <c r="G33" s="27"/>
      <c r="H33" s="27"/>
      <c r="I33" s="29"/>
      <c r="J33" s="29"/>
      <c r="K33" s="29"/>
      <c r="L33" s="29"/>
      <c r="M33" s="29"/>
      <c r="N33" s="29"/>
      <c r="O33" s="29"/>
      <c r="P33" s="29"/>
      <c r="Q33" s="29"/>
      <c r="R33" s="53"/>
    </row>
    <row r="34" spans="1:21" x14ac:dyDescent="0.3">
      <c r="A34" s="131" t="s">
        <v>7</v>
      </c>
      <c r="B34" s="131"/>
      <c r="C34" s="131"/>
      <c r="D34" s="131"/>
      <c r="E34" s="132"/>
      <c r="F34" s="30">
        <f t="shared" ref="F34:Q34" si="0">SUM(F13:F33)</f>
        <v>6000</v>
      </c>
      <c r="G34" s="30">
        <f t="shared" si="0"/>
        <v>0</v>
      </c>
      <c r="H34" s="30">
        <f t="shared" si="0"/>
        <v>2169.1400000000003</v>
      </c>
      <c r="I34" s="30">
        <f t="shared" si="0"/>
        <v>0</v>
      </c>
      <c r="J34" s="30">
        <f t="shared" si="0"/>
        <v>0</v>
      </c>
      <c r="K34" s="30">
        <f t="shared" si="0"/>
        <v>3851.96</v>
      </c>
      <c r="L34" s="30">
        <f t="shared" si="0"/>
        <v>7238.7199999999993</v>
      </c>
      <c r="M34" s="30">
        <f t="shared" si="0"/>
        <v>0</v>
      </c>
      <c r="N34" s="30">
        <f t="shared" si="0"/>
        <v>25</v>
      </c>
      <c r="O34" s="30">
        <f t="shared" si="0"/>
        <v>0</v>
      </c>
      <c r="P34" s="30">
        <f t="shared" si="0"/>
        <v>559</v>
      </c>
      <c r="Q34" s="30">
        <f t="shared" si="0"/>
        <v>0</v>
      </c>
      <c r="R34" s="143">
        <f>SUM(R14:R33)</f>
        <v>765</v>
      </c>
    </row>
    <row r="35" spans="1:21" x14ac:dyDescent="0.3">
      <c r="A35" s="133" t="s">
        <v>8</v>
      </c>
      <c r="B35" s="133"/>
      <c r="C35" s="133"/>
      <c r="D35" s="133"/>
      <c r="E35" s="134"/>
      <c r="F35" s="135">
        <f>SUM(F34,G34,H34)</f>
        <v>8169.14</v>
      </c>
      <c r="G35" s="135"/>
      <c r="H35" s="136"/>
      <c r="I35" s="137">
        <f>SUM(I34:Q34)</f>
        <v>11674.68</v>
      </c>
      <c r="J35" s="138"/>
      <c r="K35" s="138"/>
      <c r="L35" s="138"/>
      <c r="M35" s="139"/>
      <c r="N35" s="139"/>
      <c r="O35" s="139"/>
      <c r="P35" s="139"/>
      <c r="Q35" s="140"/>
      <c r="R35" s="144"/>
      <c r="S35" s="4"/>
    </row>
    <row r="36" spans="1:21" ht="41.4" x14ac:dyDescent="0.3">
      <c r="T36" s="3" t="s">
        <v>13</v>
      </c>
      <c r="U36" s="34">
        <f>SUM(U9+F35-I35)</f>
        <v>16220.399999999998</v>
      </c>
    </row>
    <row r="37" spans="1:21" x14ac:dyDescent="0.3">
      <c r="T37" s="38"/>
      <c r="U37" s="36"/>
    </row>
    <row r="38" spans="1:21" x14ac:dyDescent="0.3">
      <c r="A38" s="114" t="s">
        <v>29</v>
      </c>
      <c r="B38" s="114"/>
      <c r="C38" s="114"/>
    </row>
    <row r="39" spans="1:21" x14ac:dyDescent="0.3">
      <c r="A39" s="119" t="s">
        <v>1</v>
      </c>
      <c r="B39" s="122" t="s">
        <v>9</v>
      </c>
      <c r="C39" s="122" t="s">
        <v>10</v>
      </c>
      <c r="D39" s="122" t="s">
        <v>11</v>
      </c>
      <c r="E39" s="124" t="s">
        <v>19</v>
      </c>
      <c r="F39" s="148" t="s">
        <v>4</v>
      </c>
      <c r="G39" s="126"/>
      <c r="H39" s="127"/>
      <c r="I39" s="146" t="s">
        <v>6</v>
      </c>
      <c r="J39" s="146"/>
      <c r="K39" s="146"/>
      <c r="L39" s="146"/>
      <c r="M39" s="147"/>
      <c r="N39" s="147"/>
      <c r="O39" s="147"/>
      <c r="P39" s="147"/>
      <c r="Q39" s="147"/>
      <c r="R39" s="141" t="s">
        <v>36</v>
      </c>
      <c r="S39" s="4"/>
    </row>
    <row r="40" spans="1:21" ht="41.4" x14ac:dyDescent="0.3">
      <c r="A40" s="119"/>
      <c r="B40" s="123"/>
      <c r="C40" s="123"/>
      <c r="D40" s="145"/>
      <c r="E40" s="125"/>
      <c r="F40" s="21" t="s">
        <v>16</v>
      </c>
      <c r="G40" s="22" t="s">
        <v>17</v>
      </c>
      <c r="H40" s="22" t="s">
        <v>18</v>
      </c>
      <c r="I40" s="23" t="s">
        <v>20</v>
      </c>
      <c r="J40" s="23" t="s">
        <v>21</v>
      </c>
      <c r="K40" s="23" t="s">
        <v>22</v>
      </c>
      <c r="L40" s="24" t="s">
        <v>18</v>
      </c>
      <c r="M40" s="24" t="s">
        <v>23</v>
      </c>
      <c r="N40" s="23" t="s">
        <v>39</v>
      </c>
      <c r="O40" s="24" t="s">
        <v>24</v>
      </c>
      <c r="P40" s="23" t="s">
        <v>25</v>
      </c>
      <c r="Q40" s="24" t="s">
        <v>26</v>
      </c>
      <c r="R40" s="167"/>
      <c r="S40" s="4"/>
    </row>
    <row r="41" spans="1:21" x14ac:dyDescent="0.3">
      <c r="A41" s="119"/>
      <c r="B41" s="6">
        <v>45113</v>
      </c>
      <c r="C41" s="19" t="s">
        <v>63</v>
      </c>
      <c r="D41" s="76" t="s">
        <v>45</v>
      </c>
      <c r="E41" s="79" t="s">
        <v>45</v>
      </c>
      <c r="F41" s="27"/>
      <c r="G41" s="27"/>
      <c r="H41" s="27">
        <v>521.95000000000005</v>
      </c>
      <c r="I41" s="29"/>
      <c r="J41" s="60"/>
      <c r="K41" s="29"/>
      <c r="L41" s="29"/>
      <c r="M41" s="29"/>
      <c r="N41" s="29"/>
      <c r="O41" s="29"/>
      <c r="P41" s="29"/>
      <c r="Q41" s="29"/>
      <c r="R41" s="53"/>
    </row>
    <row r="42" spans="1:21" x14ac:dyDescent="0.3">
      <c r="A42" s="119"/>
      <c r="B42" s="6">
        <v>45121</v>
      </c>
      <c r="C42" s="18" t="s">
        <v>64</v>
      </c>
      <c r="D42" s="75" t="s">
        <v>45</v>
      </c>
      <c r="E42" s="80" t="s">
        <v>45</v>
      </c>
      <c r="F42" s="27"/>
      <c r="G42" s="27"/>
      <c r="H42" s="27">
        <v>2070.37</v>
      </c>
      <c r="I42" s="29"/>
      <c r="J42" s="29"/>
      <c r="K42" s="29"/>
      <c r="L42" s="29"/>
      <c r="M42" s="29"/>
      <c r="N42" s="29"/>
      <c r="O42" s="29"/>
      <c r="P42" s="29"/>
      <c r="Q42" s="29"/>
      <c r="R42" s="53"/>
    </row>
    <row r="43" spans="1:21" x14ac:dyDescent="0.3">
      <c r="A43" s="119"/>
      <c r="B43" s="56">
        <v>45132</v>
      </c>
      <c r="C43" s="19" t="s">
        <v>65</v>
      </c>
      <c r="D43" s="75" t="s">
        <v>45</v>
      </c>
      <c r="E43" s="80" t="s">
        <v>45</v>
      </c>
      <c r="F43" s="27"/>
      <c r="G43" s="27"/>
      <c r="H43" s="27"/>
      <c r="I43" s="29"/>
      <c r="J43" s="29"/>
      <c r="K43" s="29"/>
      <c r="L43" s="29">
        <v>315.64</v>
      </c>
      <c r="M43" s="29"/>
      <c r="N43" s="29"/>
      <c r="O43" s="29"/>
      <c r="P43" s="29"/>
      <c r="Q43" s="29"/>
      <c r="R43" s="53"/>
    </row>
    <row r="44" spans="1:21" x14ac:dyDescent="0.3">
      <c r="A44" s="119"/>
      <c r="B44" s="6">
        <v>45134</v>
      </c>
      <c r="C44" s="19" t="s">
        <v>51</v>
      </c>
      <c r="D44" s="75" t="s">
        <v>45</v>
      </c>
      <c r="E44" s="80" t="s">
        <v>45</v>
      </c>
      <c r="F44" s="27"/>
      <c r="G44" s="27"/>
      <c r="H44" s="27"/>
      <c r="I44" s="29"/>
      <c r="J44" s="29"/>
      <c r="K44" s="29"/>
      <c r="L44" s="29">
        <v>8</v>
      </c>
      <c r="M44" s="29"/>
      <c r="N44" s="29"/>
      <c r="O44" s="29"/>
      <c r="P44" s="29"/>
      <c r="Q44" s="29"/>
      <c r="R44" s="53"/>
    </row>
    <row r="45" spans="1:21" x14ac:dyDescent="0.3">
      <c r="A45" s="119"/>
      <c r="B45" s="6">
        <v>45139</v>
      </c>
      <c r="C45" s="18" t="s">
        <v>66</v>
      </c>
      <c r="D45" s="75" t="s">
        <v>45</v>
      </c>
      <c r="E45" s="80" t="s">
        <v>45</v>
      </c>
      <c r="F45" s="27"/>
      <c r="G45" s="27">
        <v>150</v>
      </c>
      <c r="H45" s="27"/>
      <c r="I45" s="29"/>
      <c r="J45" s="29"/>
      <c r="K45" s="29"/>
      <c r="L45" s="29"/>
      <c r="M45" s="29"/>
      <c r="N45" s="29"/>
      <c r="O45" s="29"/>
      <c r="P45" s="29"/>
      <c r="Q45" s="29"/>
      <c r="R45" s="53"/>
    </row>
    <row r="46" spans="1:21" x14ac:dyDescent="0.3">
      <c r="A46" s="119"/>
      <c r="B46" s="6">
        <v>45139</v>
      </c>
      <c r="C46" s="18" t="s">
        <v>67</v>
      </c>
      <c r="D46" s="75" t="s">
        <v>45</v>
      </c>
      <c r="E46" s="80" t="s">
        <v>45</v>
      </c>
      <c r="F46" s="27"/>
      <c r="G46" s="27"/>
      <c r="H46" s="27"/>
      <c r="I46" s="29"/>
      <c r="J46" s="29"/>
      <c r="K46" s="29"/>
      <c r="L46" s="29"/>
      <c r="M46" s="29"/>
      <c r="N46" s="29"/>
      <c r="O46" s="29"/>
      <c r="P46" s="29">
        <v>258</v>
      </c>
      <c r="Q46" s="29"/>
      <c r="R46" s="53">
        <v>43</v>
      </c>
    </row>
    <row r="47" spans="1:21" x14ac:dyDescent="0.3">
      <c r="A47" s="119"/>
      <c r="B47" s="6">
        <v>45139</v>
      </c>
      <c r="C47" s="18" t="s">
        <v>68</v>
      </c>
      <c r="D47" s="75" t="s">
        <v>45</v>
      </c>
      <c r="E47" s="80" t="s">
        <v>45</v>
      </c>
      <c r="F47" s="27"/>
      <c r="G47" s="27"/>
      <c r="H47" s="27"/>
      <c r="I47" s="29"/>
      <c r="J47" s="29"/>
      <c r="K47" s="29"/>
      <c r="L47" s="29">
        <v>45</v>
      </c>
      <c r="M47" s="29"/>
      <c r="N47" s="29"/>
      <c r="O47" s="29"/>
      <c r="P47" s="29"/>
      <c r="Q47" s="29"/>
      <c r="R47" s="53"/>
    </row>
    <row r="48" spans="1:21" x14ac:dyDescent="0.3">
      <c r="A48" s="119"/>
      <c r="B48" s="6">
        <v>45139</v>
      </c>
      <c r="C48" s="18" t="s">
        <v>69</v>
      </c>
      <c r="D48" s="76" t="s">
        <v>45</v>
      </c>
      <c r="E48" s="79" t="s">
        <v>45</v>
      </c>
      <c r="F48" s="27"/>
      <c r="G48" s="27"/>
      <c r="H48" s="27"/>
      <c r="I48" s="29"/>
      <c r="J48" s="29"/>
      <c r="K48" s="29"/>
      <c r="L48" s="29"/>
      <c r="M48" s="29"/>
      <c r="N48" s="29">
        <v>25</v>
      </c>
      <c r="O48" s="29"/>
      <c r="P48" s="29"/>
      <c r="Q48" s="29"/>
      <c r="R48" s="53"/>
    </row>
    <row r="49" spans="1:21" x14ac:dyDescent="0.3">
      <c r="A49" s="119"/>
      <c r="B49" s="56">
        <v>45140</v>
      </c>
      <c r="C49" s="71" t="s">
        <v>70</v>
      </c>
      <c r="D49" s="76" t="s">
        <v>45</v>
      </c>
      <c r="E49" s="79" t="s">
        <v>45</v>
      </c>
      <c r="F49" s="27"/>
      <c r="G49" s="27"/>
      <c r="H49" s="27"/>
      <c r="I49" s="29"/>
      <c r="J49" s="29"/>
      <c r="K49" s="29"/>
      <c r="L49" s="29"/>
      <c r="M49" s="29"/>
      <c r="N49" s="29"/>
      <c r="O49" s="29"/>
      <c r="P49" s="29"/>
      <c r="Q49" s="29">
        <v>237</v>
      </c>
      <c r="R49" s="53"/>
    </row>
    <row r="50" spans="1:21" x14ac:dyDescent="0.3">
      <c r="A50" s="119"/>
      <c r="B50" s="56">
        <v>45140</v>
      </c>
      <c r="C50" s="77" t="s">
        <v>71</v>
      </c>
      <c r="D50" s="76" t="s">
        <v>45</v>
      </c>
      <c r="E50" s="79" t="s">
        <v>45</v>
      </c>
      <c r="F50" s="27"/>
      <c r="G50" s="27"/>
      <c r="H50" s="27"/>
      <c r="I50" s="29">
        <v>969.67</v>
      </c>
      <c r="J50" s="29">
        <v>140.6</v>
      </c>
      <c r="K50" s="29"/>
      <c r="L50" s="29"/>
      <c r="M50" s="29"/>
      <c r="N50" s="29"/>
      <c r="O50" s="29"/>
      <c r="P50" s="29"/>
      <c r="Q50" s="29"/>
      <c r="R50" s="53"/>
    </row>
    <row r="51" spans="1:21" x14ac:dyDescent="0.3">
      <c r="A51" s="119"/>
      <c r="B51" s="6">
        <v>45142</v>
      </c>
      <c r="C51" s="19" t="s">
        <v>63</v>
      </c>
      <c r="D51" s="75" t="s">
        <v>45</v>
      </c>
      <c r="E51" s="80" t="s">
        <v>45</v>
      </c>
      <c r="F51" s="32"/>
      <c r="G51" s="32"/>
      <c r="H51" s="32">
        <v>391.95</v>
      </c>
      <c r="I51" s="29"/>
      <c r="J51" s="29"/>
      <c r="K51" s="29"/>
      <c r="L51" s="29"/>
      <c r="M51" s="29"/>
      <c r="N51" s="29"/>
      <c r="O51" s="29"/>
      <c r="P51" s="29"/>
      <c r="Q51" s="29"/>
      <c r="R51" s="53"/>
    </row>
    <row r="52" spans="1:21" x14ac:dyDescent="0.3">
      <c r="A52" s="119"/>
      <c r="B52" s="6">
        <v>45160</v>
      </c>
      <c r="C52" s="7" t="s">
        <v>72</v>
      </c>
      <c r="D52" s="75" t="s">
        <v>45</v>
      </c>
      <c r="E52" s="79" t="s">
        <v>45</v>
      </c>
      <c r="F52" s="32"/>
      <c r="G52" s="93">
        <v>750</v>
      </c>
      <c r="H52" s="32"/>
      <c r="I52" s="29"/>
      <c r="J52" s="29"/>
      <c r="K52" s="29"/>
      <c r="L52" s="29"/>
      <c r="M52" s="29"/>
      <c r="N52" s="29"/>
      <c r="O52" s="29"/>
      <c r="P52" s="29"/>
      <c r="Q52" s="29"/>
      <c r="R52" s="53"/>
    </row>
    <row r="53" spans="1:21" x14ac:dyDescent="0.3">
      <c r="A53" s="119"/>
      <c r="B53" s="6">
        <v>45165</v>
      </c>
      <c r="C53" s="7" t="s">
        <v>51</v>
      </c>
      <c r="D53" s="75" t="s">
        <v>45</v>
      </c>
      <c r="E53" s="79" t="s">
        <v>45</v>
      </c>
      <c r="F53" s="32"/>
      <c r="G53" s="93"/>
      <c r="H53" s="32"/>
      <c r="I53" s="29"/>
      <c r="J53" s="29"/>
      <c r="K53" s="29"/>
      <c r="L53" s="29">
        <v>8</v>
      </c>
      <c r="M53" s="29"/>
      <c r="N53" s="29"/>
      <c r="O53" s="29"/>
      <c r="P53" s="29"/>
      <c r="Q53" s="29"/>
      <c r="R53" s="53"/>
    </row>
    <row r="54" spans="1:21" ht="15.75" customHeight="1" x14ac:dyDescent="0.3">
      <c r="A54" s="119"/>
      <c r="B54" s="6">
        <v>45168</v>
      </c>
      <c r="C54" s="8" t="s">
        <v>73</v>
      </c>
      <c r="D54" s="76" t="s">
        <v>45</v>
      </c>
      <c r="E54" s="79" t="s">
        <v>45</v>
      </c>
      <c r="F54" s="32">
        <v>6000</v>
      </c>
      <c r="G54" s="32"/>
      <c r="H54" s="32"/>
      <c r="I54" s="29"/>
      <c r="J54" s="29"/>
      <c r="K54" s="29"/>
      <c r="L54" s="29"/>
      <c r="M54" s="29"/>
      <c r="N54" s="29"/>
      <c r="O54" s="29"/>
      <c r="P54" s="29"/>
      <c r="Q54" s="29"/>
      <c r="R54" s="53"/>
    </row>
    <row r="55" spans="1:21" x14ac:dyDescent="0.3">
      <c r="A55" s="119"/>
      <c r="B55" s="6">
        <v>45174</v>
      </c>
      <c r="C55" s="7" t="s">
        <v>63</v>
      </c>
      <c r="D55" s="75" t="s">
        <v>45</v>
      </c>
      <c r="E55" s="79" t="s">
        <v>45</v>
      </c>
      <c r="F55" s="32"/>
      <c r="G55" s="32"/>
      <c r="H55" s="32">
        <v>521.95000000000005</v>
      </c>
      <c r="I55" s="29"/>
      <c r="J55" s="29"/>
      <c r="K55" s="29"/>
      <c r="L55" s="29"/>
      <c r="M55" s="29"/>
      <c r="N55" s="29"/>
      <c r="O55" s="29"/>
      <c r="P55" s="29"/>
      <c r="Q55" s="29"/>
      <c r="R55" s="53"/>
    </row>
    <row r="56" spans="1:21" x14ac:dyDescent="0.3">
      <c r="A56" s="119"/>
      <c r="B56" s="6">
        <v>45195</v>
      </c>
      <c r="C56" s="7" t="s">
        <v>74</v>
      </c>
      <c r="D56" s="75" t="s">
        <v>45</v>
      </c>
      <c r="E56" s="79" t="s">
        <v>45</v>
      </c>
      <c r="F56" s="32"/>
      <c r="G56" s="32"/>
      <c r="H56" s="32"/>
      <c r="I56" s="29"/>
      <c r="J56" s="29"/>
      <c r="K56" s="29"/>
      <c r="L56" s="29">
        <v>375</v>
      </c>
      <c r="M56" s="29"/>
      <c r="N56" s="29"/>
      <c r="O56" s="29"/>
      <c r="P56" s="29"/>
      <c r="Q56" s="29"/>
      <c r="R56" s="53">
        <v>0</v>
      </c>
    </row>
    <row r="57" spans="1:21" x14ac:dyDescent="0.3">
      <c r="A57" s="119"/>
      <c r="B57" s="6">
        <v>45196</v>
      </c>
      <c r="C57" s="7" t="s">
        <v>51</v>
      </c>
      <c r="D57" s="75" t="s">
        <v>45</v>
      </c>
      <c r="E57" s="79" t="s">
        <v>45</v>
      </c>
      <c r="F57" s="32"/>
      <c r="G57" s="32"/>
      <c r="H57" s="32"/>
      <c r="I57" s="29"/>
      <c r="J57" s="29"/>
      <c r="K57" s="29"/>
      <c r="L57" s="29">
        <v>10</v>
      </c>
      <c r="M57" s="29"/>
      <c r="N57" s="29"/>
      <c r="O57" s="29"/>
      <c r="P57" s="29"/>
      <c r="Q57" s="29"/>
      <c r="R57" s="53"/>
    </row>
    <row r="58" spans="1:21" ht="27.75" customHeight="1" x14ac:dyDescent="0.3">
      <c r="A58" s="119"/>
      <c r="B58" s="6"/>
      <c r="C58" s="8"/>
      <c r="D58" s="75"/>
      <c r="E58" s="79"/>
      <c r="F58" s="32"/>
      <c r="G58" s="32"/>
      <c r="H58" s="32"/>
      <c r="I58" s="29"/>
      <c r="J58" s="29"/>
      <c r="K58" s="29"/>
      <c r="L58" s="29"/>
      <c r="M58" s="29"/>
      <c r="N58" s="29"/>
      <c r="O58" s="29"/>
      <c r="P58" s="29"/>
      <c r="Q58" s="29"/>
      <c r="R58" s="53"/>
    </row>
    <row r="59" spans="1:21" x14ac:dyDescent="0.3">
      <c r="A59" s="131" t="s">
        <v>7</v>
      </c>
      <c r="B59" s="131"/>
      <c r="C59" s="131"/>
      <c r="D59" s="131"/>
      <c r="E59" s="132"/>
      <c r="F59" s="31">
        <f>SUM(F40:F58)</f>
        <v>6000</v>
      </c>
      <c r="G59" s="31">
        <f>SUM(G40:G58)</f>
        <v>900</v>
      </c>
      <c r="H59" s="31">
        <f>SUM(H40:H58)</f>
        <v>3506.2199999999993</v>
      </c>
      <c r="I59" s="31">
        <f t="shared" ref="I59:R59" si="1">SUM(I41:I58)</f>
        <v>969.67</v>
      </c>
      <c r="J59" s="31">
        <f t="shared" si="1"/>
        <v>140.6</v>
      </c>
      <c r="K59" s="31">
        <f t="shared" si="1"/>
        <v>0</v>
      </c>
      <c r="L59" s="31">
        <f t="shared" si="1"/>
        <v>761.64</v>
      </c>
      <c r="M59" s="31">
        <f t="shared" si="1"/>
        <v>0</v>
      </c>
      <c r="N59" s="31">
        <f t="shared" si="1"/>
        <v>25</v>
      </c>
      <c r="O59" s="31">
        <f t="shared" si="1"/>
        <v>0</v>
      </c>
      <c r="P59" s="31">
        <f t="shared" si="1"/>
        <v>258</v>
      </c>
      <c r="Q59" s="31">
        <f t="shared" si="1"/>
        <v>237</v>
      </c>
      <c r="R59" s="143">
        <f t="shared" si="1"/>
        <v>43</v>
      </c>
    </row>
    <row r="60" spans="1:21" x14ac:dyDescent="0.3">
      <c r="A60" s="133" t="s">
        <v>8</v>
      </c>
      <c r="B60" s="133"/>
      <c r="C60" s="133"/>
      <c r="D60" s="133"/>
      <c r="E60" s="134"/>
      <c r="F60" s="137">
        <f>SUM(F59,G59,H59)</f>
        <v>10406.219999999999</v>
      </c>
      <c r="G60" s="138"/>
      <c r="H60" s="140"/>
      <c r="I60" s="137">
        <f>SUM(I59:Q59)</f>
        <v>2391.91</v>
      </c>
      <c r="J60" s="138"/>
      <c r="K60" s="138"/>
      <c r="L60" s="138"/>
      <c r="M60" s="139"/>
      <c r="N60" s="139"/>
      <c r="O60" s="139"/>
      <c r="P60" s="139"/>
      <c r="Q60" s="140"/>
      <c r="R60" s="151"/>
      <c r="S60" s="4"/>
    </row>
    <row r="61" spans="1:21" ht="48.75" customHeight="1" x14ac:dyDescent="0.35">
      <c r="C61" s="61"/>
      <c r="T61" s="3" t="s">
        <v>34</v>
      </c>
      <c r="U61" s="34">
        <f>SUM(U36+F60-I60)</f>
        <v>24234.709999999995</v>
      </c>
    </row>
    <row r="62" spans="1:21" ht="15" x14ac:dyDescent="0.35">
      <c r="C62" s="61"/>
    </row>
    <row r="63" spans="1:21" x14ac:dyDescent="0.3">
      <c r="A63" s="114" t="s">
        <v>31</v>
      </c>
      <c r="B63" s="114"/>
      <c r="C63" s="114"/>
    </row>
    <row r="64" spans="1:21" x14ac:dyDescent="0.3">
      <c r="A64" s="119" t="s">
        <v>2</v>
      </c>
      <c r="B64" s="152" t="s">
        <v>9</v>
      </c>
      <c r="C64" s="152" t="s">
        <v>10</v>
      </c>
      <c r="D64" s="152" t="s">
        <v>11</v>
      </c>
      <c r="E64" s="156" t="s">
        <v>19</v>
      </c>
      <c r="F64" s="158" t="s">
        <v>4</v>
      </c>
      <c r="G64" s="159"/>
      <c r="H64" s="160"/>
      <c r="I64" s="154" t="s">
        <v>6</v>
      </c>
      <c r="J64" s="154"/>
      <c r="K64" s="154"/>
      <c r="L64" s="154"/>
      <c r="M64" s="155"/>
      <c r="N64" s="155"/>
      <c r="O64" s="155"/>
      <c r="P64" s="155"/>
      <c r="Q64" s="155"/>
      <c r="R64" s="141" t="s">
        <v>36</v>
      </c>
      <c r="S64" s="4"/>
    </row>
    <row r="65" spans="1:19" ht="41.4" x14ac:dyDescent="0.3">
      <c r="A65" s="119"/>
      <c r="B65" s="142"/>
      <c r="C65" s="142"/>
      <c r="D65" s="153"/>
      <c r="E65" s="157"/>
      <c r="F65" s="49" t="s">
        <v>16</v>
      </c>
      <c r="G65" s="45" t="s">
        <v>17</v>
      </c>
      <c r="H65" s="45" t="s">
        <v>18</v>
      </c>
      <c r="I65" s="50" t="s">
        <v>20</v>
      </c>
      <c r="J65" s="50" t="s">
        <v>21</v>
      </c>
      <c r="K65" s="50" t="s">
        <v>22</v>
      </c>
      <c r="L65" s="51" t="s">
        <v>18</v>
      </c>
      <c r="M65" s="51" t="s">
        <v>23</v>
      </c>
      <c r="N65" s="50" t="s">
        <v>35</v>
      </c>
      <c r="O65" s="51" t="s">
        <v>24</v>
      </c>
      <c r="P65" s="50" t="s">
        <v>25</v>
      </c>
      <c r="Q65" s="51" t="s">
        <v>26</v>
      </c>
      <c r="R65" s="167"/>
      <c r="S65" s="4"/>
    </row>
    <row r="66" spans="1:19" ht="28.2" customHeight="1" x14ac:dyDescent="0.3">
      <c r="A66" s="119"/>
      <c r="B66" s="44">
        <v>45205</v>
      </c>
      <c r="C66" s="7" t="s">
        <v>53</v>
      </c>
      <c r="D66" s="5" t="s">
        <v>45</v>
      </c>
      <c r="E66" s="43" t="s">
        <v>45</v>
      </c>
      <c r="F66" s="32"/>
      <c r="G66" s="32"/>
      <c r="H66" s="32">
        <v>521.95000000000005</v>
      </c>
      <c r="I66" s="29"/>
      <c r="J66" s="29"/>
      <c r="K66" s="29"/>
      <c r="L66" s="29"/>
      <c r="M66" s="29"/>
      <c r="N66" s="78"/>
      <c r="O66" s="24"/>
      <c r="P66" s="23"/>
      <c r="Q66" s="24"/>
      <c r="R66" s="52"/>
      <c r="S66" s="4"/>
    </row>
    <row r="67" spans="1:19" ht="28.2" customHeight="1" x14ac:dyDescent="0.3">
      <c r="A67" s="119"/>
      <c r="B67" s="44">
        <v>45226</v>
      </c>
      <c r="C67" s="7" t="s">
        <v>77</v>
      </c>
      <c r="D67" s="5"/>
      <c r="E67" s="43"/>
      <c r="F67" s="32"/>
      <c r="G67" s="32"/>
      <c r="H67" s="32"/>
      <c r="I67" s="29"/>
      <c r="J67" s="29"/>
      <c r="K67" s="29"/>
      <c r="L67" s="29">
        <v>8</v>
      </c>
      <c r="M67" s="29"/>
      <c r="N67" s="78"/>
      <c r="O67" s="24"/>
      <c r="P67" s="23"/>
      <c r="Q67" s="24"/>
      <c r="R67" s="52"/>
      <c r="S67" s="4"/>
    </row>
    <row r="68" spans="1:19" ht="17.399999999999999" customHeight="1" x14ac:dyDescent="0.3">
      <c r="A68" s="119"/>
      <c r="B68" s="6">
        <v>45231</v>
      </c>
      <c r="C68" s="18" t="s">
        <v>75</v>
      </c>
      <c r="D68" s="5" t="s">
        <v>45</v>
      </c>
      <c r="E68" s="11" t="s">
        <v>45</v>
      </c>
      <c r="F68" s="9"/>
      <c r="G68" s="9"/>
      <c r="H68" s="9"/>
      <c r="I68" s="12"/>
      <c r="J68" s="12"/>
      <c r="K68" s="12"/>
      <c r="L68" s="12"/>
      <c r="M68" s="12"/>
      <c r="N68" s="12">
        <v>25</v>
      </c>
      <c r="O68" s="12"/>
      <c r="P68" s="12"/>
      <c r="Q68" s="12"/>
      <c r="R68" s="53"/>
    </row>
    <row r="69" spans="1:19" ht="17.399999999999999" customHeight="1" x14ac:dyDescent="0.3">
      <c r="A69" s="119"/>
      <c r="B69" s="6">
        <v>45233</v>
      </c>
      <c r="C69" s="18" t="s">
        <v>76</v>
      </c>
      <c r="D69" s="5" t="s">
        <v>45</v>
      </c>
      <c r="E69" s="11" t="s">
        <v>45</v>
      </c>
      <c r="F69" s="9">
        <v>697.9</v>
      </c>
      <c r="G69" s="9"/>
      <c r="H69" s="9"/>
      <c r="I69" s="12"/>
      <c r="J69" s="12"/>
      <c r="K69" s="12"/>
      <c r="L69" s="12"/>
      <c r="M69" s="12"/>
      <c r="N69" s="12"/>
      <c r="O69" s="12"/>
      <c r="P69" s="12"/>
      <c r="Q69" s="12"/>
      <c r="R69" s="53"/>
    </row>
    <row r="70" spans="1:19" ht="17.399999999999999" customHeight="1" x14ac:dyDescent="0.3">
      <c r="A70" s="119"/>
      <c r="B70" s="6">
        <v>45257</v>
      </c>
      <c r="C70" s="18" t="s">
        <v>77</v>
      </c>
      <c r="D70" s="5"/>
      <c r="E70" s="11"/>
      <c r="F70" s="9"/>
      <c r="G70" s="9"/>
      <c r="H70" s="9"/>
      <c r="I70" s="12"/>
      <c r="J70" s="12"/>
      <c r="K70" s="12"/>
      <c r="L70" s="12">
        <v>8</v>
      </c>
      <c r="M70" s="12"/>
      <c r="N70" s="12"/>
      <c r="O70" s="12"/>
      <c r="P70" s="12"/>
      <c r="Q70" s="12"/>
      <c r="R70" s="53"/>
    </row>
    <row r="71" spans="1:19" ht="17.399999999999999" customHeight="1" x14ac:dyDescent="0.3">
      <c r="A71" s="119"/>
      <c r="B71" s="6">
        <v>45258</v>
      </c>
      <c r="C71" s="18" t="s">
        <v>80</v>
      </c>
      <c r="D71" s="5" t="s">
        <v>45</v>
      </c>
      <c r="E71" s="11" t="s">
        <v>45</v>
      </c>
      <c r="F71" s="9"/>
      <c r="G71" s="9"/>
      <c r="H71" s="9"/>
      <c r="I71" s="12"/>
      <c r="J71" s="12"/>
      <c r="K71" s="12"/>
      <c r="L71" s="12"/>
      <c r="M71" s="12"/>
      <c r="N71" s="12">
        <v>25</v>
      </c>
      <c r="O71" s="12"/>
      <c r="P71" s="12"/>
      <c r="Q71" s="12"/>
      <c r="R71" s="53"/>
    </row>
    <row r="72" spans="1:19" ht="17.399999999999999" customHeight="1" x14ac:dyDescent="0.3">
      <c r="A72" s="119"/>
      <c r="B72" s="6">
        <v>45258</v>
      </c>
      <c r="C72" s="18" t="s">
        <v>82</v>
      </c>
      <c r="D72" s="5" t="s">
        <v>45</v>
      </c>
      <c r="E72" s="11" t="s">
        <v>45</v>
      </c>
      <c r="F72" s="9"/>
      <c r="G72" s="9"/>
      <c r="H72" s="9"/>
      <c r="I72" s="12"/>
      <c r="J72" s="12"/>
      <c r="K72" s="12"/>
      <c r="L72" s="12"/>
      <c r="M72" s="12"/>
      <c r="N72" s="12">
        <v>25</v>
      </c>
      <c r="O72" s="12"/>
      <c r="P72" s="12"/>
      <c r="Q72" s="12"/>
      <c r="R72" s="53"/>
    </row>
    <row r="73" spans="1:19" x14ac:dyDescent="0.3">
      <c r="A73" s="119"/>
      <c r="B73" s="6">
        <v>45258</v>
      </c>
      <c r="C73" s="7" t="s">
        <v>78</v>
      </c>
      <c r="D73" s="42" t="s">
        <v>45</v>
      </c>
      <c r="E73" s="43" t="s">
        <v>45</v>
      </c>
      <c r="F73" s="32"/>
      <c r="G73" s="32"/>
      <c r="H73" s="32"/>
      <c r="I73" s="29">
        <v>1020.8</v>
      </c>
      <c r="J73" s="29">
        <v>93.7</v>
      </c>
      <c r="K73" s="29"/>
      <c r="L73" s="29"/>
      <c r="M73" s="29"/>
      <c r="N73" s="78"/>
      <c r="O73" s="29"/>
      <c r="P73" s="29"/>
      <c r="Q73" s="29"/>
      <c r="R73" s="53"/>
    </row>
    <row r="74" spans="1:19" x14ac:dyDescent="0.3">
      <c r="A74" s="119"/>
      <c r="B74" s="6">
        <v>45258</v>
      </c>
      <c r="C74" s="19" t="s">
        <v>79</v>
      </c>
      <c r="D74" s="5" t="s">
        <v>45</v>
      </c>
      <c r="E74" s="43" t="s">
        <v>45</v>
      </c>
      <c r="F74" s="9"/>
      <c r="G74" s="9"/>
      <c r="H74" s="9"/>
      <c r="I74" s="12"/>
      <c r="J74" s="29"/>
      <c r="K74" s="12"/>
      <c r="L74" s="12"/>
      <c r="M74" s="12"/>
      <c r="N74" s="12"/>
      <c r="O74" s="12"/>
      <c r="P74" s="12"/>
      <c r="Q74" s="12">
        <v>255.2</v>
      </c>
      <c r="R74" s="53"/>
    </row>
    <row r="75" spans="1:19" x14ac:dyDescent="0.3">
      <c r="A75" s="119"/>
      <c r="B75" s="6">
        <v>45258</v>
      </c>
      <c r="C75" s="95" t="s">
        <v>81</v>
      </c>
      <c r="D75" s="5" t="s">
        <v>45</v>
      </c>
      <c r="E75" s="11" t="s">
        <v>45</v>
      </c>
      <c r="F75" s="12"/>
      <c r="G75" s="12"/>
      <c r="H75" s="12"/>
      <c r="I75" s="12"/>
      <c r="J75" s="12"/>
      <c r="K75" s="12"/>
      <c r="L75" s="12"/>
      <c r="M75" s="12"/>
      <c r="N75" s="12">
        <v>25</v>
      </c>
      <c r="O75" s="12"/>
      <c r="P75" s="12"/>
      <c r="Q75" s="12"/>
      <c r="R75" s="94"/>
    </row>
    <row r="76" spans="1:19" x14ac:dyDescent="0.3">
      <c r="A76" s="119"/>
      <c r="B76" s="6">
        <v>45265</v>
      </c>
      <c r="C76" s="95" t="s">
        <v>53</v>
      </c>
      <c r="D76" s="5" t="s">
        <v>45</v>
      </c>
      <c r="E76" s="11" t="s">
        <v>45</v>
      </c>
      <c r="F76" s="12"/>
      <c r="G76" s="12"/>
      <c r="H76" s="12">
        <v>192.7</v>
      </c>
      <c r="I76" s="12"/>
      <c r="J76" s="12"/>
      <c r="K76" s="12"/>
      <c r="L76" s="12"/>
      <c r="M76" s="12"/>
      <c r="N76" s="12"/>
      <c r="O76" s="12"/>
      <c r="P76" s="12"/>
      <c r="Q76" s="12"/>
      <c r="R76" s="94"/>
    </row>
    <row r="77" spans="1:19" x14ac:dyDescent="0.3">
      <c r="A77" s="119"/>
      <c r="B77" s="6">
        <v>44557</v>
      </c>
      <c r="C77" s="19" t="s">
        <v>87</v>
      </c>
      <c r="D77" s="76" t="s">
        <v>45</v>
      </c>
      <c r="E77" s="43" t="s">
        <v>45</v>
      </c>
      <c r="F77" s="12"/>
      <c r="G77" s="12"/>
      <c r="H77" s="12"/>
      <c r="I77" s="12"/>
      <c r="J77" s="12"/>
      <c r="K77" s="12"/>
      <c r="L77" s="12"/>
      <c r="M77" s="12"/>
      <c r="N77" s="12">
        <v>500</v>
      </c>
      <c r="O77" s="12"/>
      <c r="P77" s="12"/>
      <c r="Q77" s="12"/>
      <c r="R77" s="53">
        <v>83.33</v>
      </c>
    </row>
    <row r="78" spans="1:19" x14ac:dyDescent="0.3">
      <c r="A78" s="119"/>
      <c r="B78" s="56">
        <v>45287</v>
      </c>
      <c r="C78" s="18" t="s">
        <v>77</v>
      </c>
      <c r="D78" s="76" t="s">
        <v>45</v>
      </c>
      <c r="E78" s="96" t="s">
        <v>45</v>
      </c>
      <c r="F78" s="9"/>
      <c r="G78" s="9"/>
      <c r="H78" s="9"/>
      <c r="I78" s="12"/>
      <c r="J78" s="12"/>
      <c r="K78" s="12"/>
      <c r="L78" s="12">
        <v>8</v>
      </c>
      <c r="M78" s="12"/>
      <c r="N78" s="12"/>
      <c r="O78" s="12"/>
      <c r="P78" s="12"/>
      <c r="Q78" s="12"/>
      <c r="R78" s="53"/>
    </row>
    <row r="79" spans="1:19" x14ac:dyDescent="0.3">
      <c r="A79" s="119"/>
      <c r="B79" s="6">
        <v>45287</v>
      </c>
      <c r="C79" s="19" t="s">
        <v>47</v>
      </c>
      <c r="D79" s="75" t="s">
        <v>45</v>
      </c>
      <c r="E79" s="43" t="s">
        <v>45</v>
      </c>
      <c r="F79" s="9"/>
      <c r="G79" s="9"/>
      <c r="H79" s="9">
        <v>1265.25</v>
      </c>
      <c r="I79" s="12"/>
      <c r="J79" s="12"/>
      <c r="K79" s="12"/>
      <c r="L79" s="12"/>
      <c r="M79" s="12"/>
      <c r="N79" s="12"/>
      <c r="O79" s="12"/>
      <c r="P79" s="12"/>
      <c r="Q79" s="12"/>
      <c r="R79" s="53"/>
    </row>
    <row r="80" spans="1:19" ht="19.8" customHeight="1" x14ac:dyDescent="0.3">
      <c r="A80" s="119"/>
      <c r="B80" s="6"/>
      <c r="C80" s="18"/>
      <c r="D80" s="75"/>
      <c r="E80" s="83"/>
      <c r="F80" s="9"/>
      <c r="G80" s="9"/>
      <c r="H80" s="9"/>
      <c r="I80" s="12"/>
      <c r="J80" s="12"/>
      <c r="K80" s="12"/>
      <c r="L80" s="12"/>
      <c r="M80" s="12"/>
      <c r="N80" s="12"/>
      <c r="O80" s="12"/>
      <c r="P80" s="12"/>
      <c r="Q80" s="12"/>
      <c r="R80" s="53"/>
    </row>
    <row r="81" spans="1:18" ht="19.8" customHeight="1" x14ac:dyDescent="0.3">
      <c r="A81" s="119"/>
      <c r="B81" s="6"/>
      <c r="C81" s="18"/>
      <c r="D81" s="75"/>
      <c r="E81" s="83"/>
      <c r="F81" s="9"/>
      <c r="G81" s="9"/>
      <c r="H81" s="9"/>
      <c r="I81" s="12"/>
      <c r="J81" s="12"/>
      <c r="K81" s="12"/>
      <c r="L81" s="12"/>
      <c r="M81" s="12"/>
      <c r="N81" s="12"/>
      <c r="O81" s="12"/>
      <c r="P81" s="12"/>
      <c r="Q81" s="12"/>
      <c r="R81" s="53"/>
    </row>
    <row r="82" spans="1:18" x14ac:dyDescent="0.3">
      <c r="A82" s="119"/>
      <c r="B82" s="6"/>
      <c r="C82" s="19"/>
      <c r="D82" s="75"/>
      <c r="E82" s="43"/>
      <c r="F82" s="9"/>
      <c r="G82" s="9"/>
      <c r="H82" s="9"/>
      <c r="I82" s="12"/>
      <c r="J82" s="12"/>
      <c r="K82" s="12"/>
      <c r="L82" s="12"/>
      <c r="M82" s="12"/>
      <c r="N82" s="12"/>
      <c r="O82" s="12"/>
      <c r="P82" s="12"/>
      <c r="Q82" s="12"/>
      <c r="R82" s="53"/>
    </row>
    <row r="83" spans="1:18" x14ac:dyDescent="0.3">
      <c r="A83" s="119"/>
      <c r="B83" s="6"/>
      <c r="C83" s="18"/>
      <c r="D83" s="76"/>
      <c r="E83" s="84"/>
      <c r="F83" s="9"/>
      <c r="G83" s="9"/>
      <c r="H83" s="9"/>
      <c r="I83" s="12"/>
      <c r="J83" s="12"/>
      <c r="K83" s="12"/>
      <c r="L83" s="12"/>
      <c r="M83" s="12"/>
      <c r="N83" s="12"/>
      <c r="O83" s="12"/>
      <c r="P83" s="12"/>
      <c r="Q83" s="12"/>
      <c r="R83" s="53"/>
    </row>
    <row r="84" spans="1:18" x14ac:dyDescent="0.3">
      <c r="A84" s="119"/>
      <c r="B84" s="6"/>
      <c r="C84" s="7"/>
      <c r="D84" s="75"/>
      <c r="E84" s="80"/>
      <c r="F84" s="9"/>
      <c r="G84" s="9"/>
      <c r="H84" s="9"/>
      <c r="I84" s="12"/>
      <c r="J84" s="12"/>
      <c r="K84" s="12"/>
      <c r="L84" s="12"/>
      <c r="M84" s="12"/>
      <c r="N84" s="12"/>
      <c r="O84" s="12"/>
      <c r="P84" s="12"/>
      <c r="Q84" s="12"/>
      <c r="R84" s="53"/>
    </row>
    <row r="85" spans="1:18" x14ac:dyDescent="0.3">
      <c r="A85" s="119"/>
      <c r="B85" s="6"/>
      <c r="C85" s="7"/>
      <c r="D85" s="76"/>
      <c r="E85" s="79"/>
      <c r="F85" s="9"/>
      <c r="G85" s="9"/>
      <c r="H85" s="9"/>
      <c r="I85" s="12"/>
      <c r="J85" s="12"/>
      <c r="K85" s="12"/>
      <c r="L85" s="12"/>
      <c r="M85" s="12"/>
      <c r="N85" s="12"/>
      <c r="O85" s="12"/>
      <c r="P85" s="12"/>
      <c r="Q85" s="12"/>
      <c r="R85" s="53"/>
    </row>
    <row r="86" spans="1:18" ht="18" customHeight="1" x14ac:dyDescent="0.3">
      <c r="A86" s="119"/>
      <c r="B86" s="63"/>
      <c r="C86" s="55"/>
      <c r="D86" s="81"/>
      <c r="E86" s="82"/>
      <c r="F86" s="9"/>
      <c r="G86" s="9"/>
      <c r="H86" s="9"/>
      <c r="I86" s="12"/>
      <c r="J86" s="12"/>
      <c r="K86" s="12"/>
      <c r="L86" s="12"/>
      <c r="M86" s="12"/>
      <c r="N86" s="12"/>
      <c r="O86" s="12"/>
      <c r="P86" s="12"/>
      <c r="Q86" s="12"/>
      <c r="R86" s="53"/>
    </row>
    <row r="87" spans="1:18" ht="18" customHeight="1" x14ac:dyDescent="0.3">
      <c r="A87" s="119"/>
      <c r="B87" s="63"/>
      <c r="C87" s="55"/>
      <c r="D87" s="81"/>
      <c r="E87" s="82"/>
      <c r="F87" s="9"/>
      <c r="G87" s="9"/>
      <c r="H87" s="9"/>
      <c r="I87" s="12"/>
      <c r="J87" s="12"/>
      <c r="K87" s="12"/>
      <c r="L87" s="12"/>
      <c r="M87" s="12"/>
      <c r="N87" s="12"/>
      <c r="O87" s="12"/>
      <c r="P87" s="12"/>
      <c r="Q87" s="12"/>
      <c r="R87" s="53"/>
    </row>
    <row r="88" spans="1:18" x14ac:dyDescent="0.3">
      <c r="A88" s="119"/>
      <c r="B88" s="6"/>
      <c r="C88" s="7"/>
      <c r="D88" s="41"/>
      <c r="E88" s="40"/>
      <c r="F88" s="9"/>
      <c r="G88" s="9"/>
      <c r="H88" s="9"/>
      <c r="I88" s="12"/>
      <c r="J88" s="12"/>
      <c r="K88" s="12"/>
      <c r="L88" s="12"/>
      <c r="M88" s="12"/>
      <c r="N88" s="12"/>
      <c r="O88" s="12"/>
      <c r="P88" s="12"/>
      <c r="Q88" s="12"/>
      <c r="R88" s="53"/>
    </row>
    <row r="89" spans="1:18" x14ac:dyDescent="0.3">
      <c r="A89" s="119"/>
      <c r="B89" s="6"/>
      <c r="C89" s="7"/>
      <c r="D89" s="41"/>
      <c r="E89" s="40"/>
      <c r="F89" s="9"/>
      <c r="G89" s="9"/>
      <c r="H89" s="9"/>
      <c r="I89" s="12"/>
      <c r="J89" s="12"/>
      <c r="K89" s="12"/>
      <c r="L89" s="12"/>
      <c r="M89" s="12"/>
      <c r="N89" s="12"/>
      <c r="O89" s="12"/>
      <c r="P89" s="12"/>
      <c r="Q89" s="12"/>
      <c r="R89" s="53"/>
    </row>
    <row r="90" spans="1:18" x14ac:dyDescent="0.3">
      <c r="A90" s="119"/>
      <c r="B90" s="6"/>
      <c r="C90" s="7"/>
      <c r="D90" s="13"/>
      <c r="E90" s="40"/>
      <c r="F90" s="9"/>
      <c r="G90" s="9"/>
      <c r="H90" s="9"/>
      <c r="I90" s="12"/>
      <c r="J90" s="12"/>
      <c r="K90" s="12"/>
      <c r="L90" s="12"/>
      <c r="M90" s="12"/>
      <c r="N90" s="12"/>
      <c r="O90" s="12"/>
      <c r="P90" s="12"/>
      <c r="Q90" s="12"/>
      <c r="R90" s="53"/>
    </row>
    <row r="91" spans="1:18" x14ac:dyDescent="0.3">
      <c r="A91" s="119"/>
      <c r="B91" s="6"/>
      <c r="C91" s="7"/>
      <c r="D91" s="13"/>
      <c r="E91" s="40"/>
      <c r="F91" s="9"/>
      <c r="G91" s="9"/>
      <c r="H91" s="9"/>
      <c r="I91" s="12"/>
      <c r="J91" s="12"/>
      <c r="K91" s="12"/>
      <c r="L91" s="12"/>
      <c r="M91" s="12"/>
      <c r="N91" s="12"/>
      <c r="O91" s="12"/>
      <c r="P91" s="12"/>
      <c r="Q91" s="12"/>
      <c r="R91" s="53"/>
    </row>
    <row r="92" spans="1:18" x14ac:dyDescent="0.3">
      <c r="A92" s="119"/>
      <c r="B92" s="6"/>
      <c r="C92" s="7"/>
      <c r="D92" s="41"/>
      <c r="E92" s="40"/>
      <c r="F92" s="9"/>
      <c r="G92" s="9"/>
      <c r="H92" s="9"/>
      <c r="I92" s="12"/>
      <c r="J92" s="12"/>
      <c r="K92" s="12"/>
      <c r="L92" s="12"/>
      <c r="M92" s="12"/>
      <c r="N92" s="12"/>
      <c r="O92" s="12"/>
      <c r="P92" s="12"/>
      <c r="Q92" s="12"/>
      <c r="R92" s="53"/>
    </row>
    <row r="93" spans="1:18" x14ac:dyDescent="0.3">
      <c r="A93" s="119"/>
      <c r="B93" s="6"/>
      <c r="C93" s="7"/>
      <c r="D93" s="13"/>
      <c r="E93" s="40"/>
      <c r="F93" s="9"/>
      <c r="G93" s="9"/>
      <c r="H93" s="9"/>
      <c r="I93" s="12"/>
      <c r="J93" s="12"/>
      <c r="K93" s="12"/>
      <c r="L93" s="12"/>
      <c r="M93" s="12"/>
      <c r="N93" s="12"/>
      <c r="O93" s="12"/>
      <c r="P93" s="12"/>
      <c r="Q93" s="12"/>
      <c r="R93" s="53"/>
    </row>
    <row r="94" spans="1:18" x14ac:dyDescent="0.3">
      <c r="A94" s="119"/>
      <c r="B94" s="6"/>
      <c r="C94" s="19"/>
      <c r="D94" s="5"/>
      <c r="E94" s="11"/>
      <c r="F94" s="9"/>
      <c r="G94" s="9"/>
      <c r="H94" s="9"/>
      <c r="I94" s="46"/>
      <c r="J94" s="46"/>
      <c r="K94" s="12"/>
      <c r="L94" s="12"/>
      <c r="M94" s="12"/>
      <c r="N94" s="12"/>
      <c r="O94" s="12"/>
      <c r="P94" s="12"/>
      <c r="Q94" s="12"/>
      <c r="R94" s="53"/>
    </row>
    <row r="95" spans="1:18" x14ac:dyDescent="0.3">
      <c r="A95" s="119"/>
      <c r="B95" s="6"/>
      <c r="C95" s="19"/>
      <c r="D95" s="13"/>
      <c r="E95" s="5"/>
      <c r="F95" s="9"/>
      <c r="G95" s="9"/>
      <c r="H95" s="9"/>
      <c r="I95" s="46"/>
      <c r="J95" s="46"/>
      <c r="K95" s="12"/>
      <c r="L95" s="12"/>
      <c r="M95" s="12"/>
      <c r="N95" s="12"/>
      <c r="O95" s="12"/>
      <c r="P95" s="12"/>
      <c r="Q95" s="12"/>
      <c r="R95" s="53"/>
    </row>
    <row r="96" spans="1:18" x14ac:dyDescent="0.3">
      <c r="A96" s="131"/>
      <c r="B96" s="131"/>
      <c r="C96" s="131"/>
      <c r="D96" s="131"/>
      <c r="E96" s="132"/>
      <c r="F96" s="31">
        <f t="shared" ref="F96:R96" si="2">SUM(F66:F95)</f>
        <v>697.9</v>
      </c>
      <c r="G96" s="31">
        <f t="shared" si="2"/>
        <v>0</v>
      </c>
      <c r="H96" s="31">
        <f t="shared" si="2"/>
        <v>1979.9</v>
      </c>
      <c r="I96" s="31">
        <f t="shared" si="2"/>
        <v>1020.8</v>
      </c>
      <c r="J96" s="31">
        <f t="shared" si="2"/>
        <v>93.7</v>
      </c>
      <c r="K96" s="31">
        <f t="shared" si="2"/>
        <v>0</v>
      </c>
      <c r="L96" s="31">
        <f t="shared" si="2"/>
        <v>24</v>
      </c>
      <c r="M96" s="31">
        <f t="shared" si="2"/>
        <v>0</v>
      </c>
      <c r="N96" s="31">
        <f t="shared" si="2"/>
        <v>600</v>
      </c>
      <c r="O96" s="31">
        <f t="shared" si="2"/>
        <v>0</v>
      </c>
      <c r="P96" s="31">
        <f t="shared" si="2"/>
        <v>0</v>
      </c>
      <c r="Q96" s="31">
        <f t="shared" si="2"/>
        <v>255.2</v>
      </c>
      <c r="R96" s="143">
        <f t="shared" si="2"/>
        <v>83.33</v>
      </c>
    </row>
    <row r="97" spans="1:21" x14ac:dyDescent="0.3">
      <c r="A97" s="133" t="s">
        <v>8</v>
      </c>
      <c r="B97" s="133"/>
      <c r="C97" s="133"/>
      <c r="D97" s="133"/>
      <c r="E97" s="134"/>
      <c r="F97" s="137">
        <f>SUM(F96,G96,H96)</f>
        <v>2677.8</v>
      </c>
      <c r="G97" s="138"/>
      <c r="H97" s="140"/>
      <c r="I97" s="137">
        <f>SUM(I96:Q96)</f>
        <v>1993.7</v>
      </c>
      <c r="J97" s="138"/>
      <c r="K97" s="138"/>
      <c r="L97" s="138"/>
      <c r="M97" s="139"/>
      <c r="N97" s="139"/>
      <c r="O97" s="139"/>
      <c r="P97" s="139"/>
      <c r="Q97" s="140"/>
      <c r="R97" s="151"/>
      <c r="S97" s="4"/>
    </row>
    <row r="98" spans="1:21" ht="41.4" x14ac:dyDescent="0.3">
      <c r="T98" s="3" t="s">
        <v>14</v>
      </c>
      <c r="U98" s="34">
        <f>SUM(U61+F97-I97)</f>
        <v>24918.809999999994</v>
      </c>
    </row>
    <row r="100" spans="1:21" x14ac:dyDescent="0.3">
      <c r="A100" s="114" t="s">
        <v>32</v>
      </c>
      <c r="B100" s="114"/>
      <c r="C100" s="114"/>
    </row>
    <row r="101" spans="1:21" x14ac:dyDescent="0.3">
      <c r="A101" s="119" t="s">
        <v>3</v>
      </c>
      <c r="B101" s="152" t="s">
        <v>9</v>
      </c>
      <c r="C101" s="152" t="s">
        <v>10</v>
      </c>
      <c r="D101" s="152" t="s">
        <v>11</v>
      </c>
      <c r="E101" s="165" t="s">
        <v>19</v>
      </c>
      <c r="F101" s="158" t="s">
        <v>4</v>
      </c>
      <c r="G101" s="159"/>
      <c r="H101" s="160"/>
      <c r="I101" s="154" t="s">
        <v>6</v>
      </c>
      <c r="J101" s="154"/>
      <c r="K101" s="154"/>
      <c r="L101" s="154"/>
      <c r="M101" s="155"/>
      <c r="N101" s="155"/>
      <c r="O101" s="155"/>
      <c r="P101" s="155"/>
      <c r="Q101" s="155"/>
      <c r="R101" s="141" t="s">
        <v>36</v>
      </c>
      <c r="S101" s="4"/>
    </row>
    <row r="102" spans="1:21" ht="41.4" x14ac:dyDescent="0.3">
      <c r="A102" s="119"/>
      <c r="B102" s="142"/>
      <c r="C102" s="142"/>
      <c r="D102" s="153"/>
      <c r="E102" s="166"/>
      <c r="F102" s="49" t="s">
        <v>16</v>
      </c>
      <c r="G102" s="45" t="s">
        <v>17</v>
      </c>
      <c r="H102" s="45" t="s">
        <v>18</v>
      </c>
      <c r="I102" s="50" t="s">
        <v>20</v>
      </c>
      <c r="J102" s="50" t="s">
        <v>21</v>
      </c>
      <c r="K102" s="50" t="s">
        <v>22</v>
      </c>
      <c r="L102" s="51" t="s">
        <v>18</v>
      </c>
      <c r="M102" s="51" t="s">
        <v>23</v>
      </c>
      <c r="N102" s="50" t="s">
        <v>35</v>
      </c>
      <c r="O102" s="51" t="s">
        <v>24</v>
      </c>
      <c r="P102" s="50" t="s">
        <v>25</v>
      </c>
      <c r="Q102" s="51" t="s">
        <v>26</v>
      </c>
      <c r="R102" s="167"/>
      <c r="S102" s="4"/>
    </row>
    <row r="103" spans="1:21" x14ac:dyDescent="0.3">
      <c r="A103" s="119"/>
      <c r="B103" s="44">
        <v>45296</v>
      </c>
      <c r="C103" s="95" t="s">
        <v>53</v>
      </c>
      <c r="D103" s="59" t="s">
        <v>45</v>
      </c>
      <c r="E103" s="104" t="s">
        <v>45</v>
      </c>
      <c r="F103" s="49"/>
      <c r="G103" s="45"/>
      <c r="H103" s="45">
        <v>521.95000000000005</v>
      </c>
      <c r="I103" s="50"/>
      <c r="J103" s="50"/>
      <c r="K103" s="50"/>
      <c r="L103" s="51"/>
      <c r="M103" s="51"/>
      <c r="N103" s="50"/>
      <c r="O103" s="51"/>
      <c r="P103" s="50"/>
      <c r="Q103" s="51"/>
      <c r="R103" s="105"/>
      <c r="S103" s="4"/>
    </row>
    <row r="104" spans="1:21" s="2" customFormat="1" ht="25.2" customHeight="1" x14ac:dyDescent="0.3">
      <c r="A104" s="119"/>
      <c r="B104" s="85">
        <v>45300</v>
      </c>
      <c r="C104" s="106" t="s">
        <v>88</v>
      </c>
      <c r="D104" s="97" t="s">
        <v>45</v>
      </c>
      <c r="E104" s="86" t="s">
        <v>45</v>
      </c>
      <c r="F104" s="49"/>
      <c r="G104" s="45"/>
      <c r="H104" s="45"/>
      <c r="I104" s="50"/>
      <c r="J104" s="50"/>
      <c r="K104" s="50"/>
      <c r="L104" s="107"/>
      <c r="M104" s="51"/>
      <c r="N104" s="50">
        <v>100</v>
      </c>
      <c r="O104" s="51"/>
      <c r="P104" s="50"/>
      <c r="Q104" s="51"/>
      <c r="R104" s="100"/>
      <c r="S104" s="4"/>
      <c r="U104" s="14"/>
    </row>
    <row r="105" spans="1:21" x14ac:dyDescent="0.3">
      <c r="A105" s="119"/>
      <c r="B105" s="63">
        <v>45300</v>
      </c>
      <c r="C105" s="8" t="s">
        <v>83</v>
      </c>
      <c r="D105" s="98" t="s">
        <v>45</v>
      </c>
      <c r="E105" s="87" t="s">
        <v>45</v>
      </c>
      <c r="F105" s="49"/>
      <c r="G105" s="45"/>
      <c r="H105" s="45"/>
      <c r="I105" s="50"/>
      <c r="J105" s="50"/>
      <c r="K105" s="50"/>
      <c r="L105" s="107">
        <v>900</v>
      </c>
      <c r="M105" s="51"/>
      <c r="N105" s="50"/>
      <c r="O105" s="51"/>
      <c r="P105" s="50"/>
      <c r="Q105" s="51"/>
      <c r="R105" s="101">
        <v>150</v>
      </c>
      <c r="S105" s="4"/>
    </row>
    <row r="106" spans="1:21" x14ac:dyDescent="0.3">
      <c r="A106" s="119"/>
      <c r="B106" s="63">
        <v>45300</v>
      </c>
      <c r="C106" s="18" t="s">
        <v>84</v>
      </c>
      <c r="D106" s="41" t="s">
        <v>45</v>
      </c>
      <c r="E106" s="87" t="s">
        <v>45</v>
      </c>
      <c r="F106" s="49"/>
      <c r="G106" s="45"/>
      <c r="H106" s="45"/>
      <c r="I106" s="50"/>
      <c r="J106" s="50"/>
      <c r="K106" s="50"/>
      <c r="L106" s="107">
        <v>103.2</v>
      </c>
      <c r="M106" s="51"/>
      <c r="N106" s="50"/>
      <c r="O106" s="51"/>
      <c r="P106" s="50"/>
      <c r="Q106" s="51"/>
      <c r="R106" s="102">
        <v>17.2</v>
      </c>
      <c r="S106" s="4"/>
    </row>
    <row r="107" spans="1:21" ht="18" customHeight="1" x14ac:dyDescent="0.3">
      <c r="A107" s="119"/>
      <c r="B107" s="6">
        <v>45300</v>
      </c>
      <c r="C107" s="55" t="s">
        <v>85</v>
      </c>
      <c r="D107" s="99" t="s">
        <v>45</v>
      </c>
      <c r="E107" s="88" t="s">
        <v>45</v>
      </c>
      <c r="F107" s="9"/>
      <c r="G107" s="9"/>
      <c r="H107" s="9"/>
      <c r="I107" s="12"/>
      <c r="J107" s="12"/>
      <c r="K107" s="12"/>
      <c r="L107" s="78">
        <v>268</v>
      </c>
      <c r="M107" s="12"/>
      <c r="N107" s="12"/>
      <c r="O107" s="12"/>
      <c r="P107" s="12"/>
      <c r="Q107" s="12"/>
      <c r="R107" s="169">
        <v>378</v>
      </c>
    </row>
    <row r="108" spans="1:21" x14ac:dyDescent="0.3">
      <c r="A108" s="119"/>
      <c r="B108" s="6">
        <v>45301</v>
      </c>
      <c r="C108" s="55" t="s">
        <v>86</v>
      </c>
      <c r="D108" s="41" t="s">
        <v>45</v>
      </c>
      <c r="E108" s="40" t="s">
        <v>45</v>
      </c>
      <c r="F108" s="9"/>
      <c r="G108" s="9"/>
      <c r="H108" s="9"/>
      <c r="I108" s="12"/>
      <c r="J108" s="12"/>
      <c r="K108" s="12"/>
      <c r="L108" s="78">
        <v>2000</v>
      </c>
      <c r="M108" s="12"/>
      <c r="N108" s="12"/>
      <c r="O108" s="12"/>
      <c r="P108" s="12"/>
      <c r="Q108" s="12"/>
      <c r="R108" s="170"/>
    </row>
    <row r="109" spans="1:21" x14ac:dyDescent="0.3">
      <c r="A109" s="119"/>
      <c r="B109" s="6">
        <v>45318</v>
      </c>
      <c r="C109" s="8" t="s">
        <v>77</v>
      </c>
      <c r="D109" s="41" t="s">
        <v>45</v>
      </c>
      <c r="E109" s="89" t="s">
        <v>45</v>
      </c>
      <c r="F109" s="9"/>
      <c r="G109" s="9"/>
      <c r="H109" s="9"/>
      <c r="I109" s="12"/>
      <c r="J109" s="12"/>
      <c r="K109" s="12"/>
      <c r="L109" s="78">
        <v>8</v>
      </c>
      <c r="M109" s="12"/>
      <c r="N109" s="12"/>
      <c r="O109" s="12"/>
      <c r="P109" s="12"/>
      <c r="Q109" s="12"/>
      <c r="R109" s="103"/>
    </row>
    <row r="110" spans="1:21" ht="27.6" customHeight="1" x14ac:dyDescent="0.3">
      <c r="A110" s="119"/>
      <c r="B110" s="6">
        <v>45330</v>
      </c>
      <c r="C110" s="8" t="s">
        <v>89</v>
      </c>
      <c r="D110" s="41" t="s">
        <v>45</v>
      </c>
      <c r="E110" s="89" t="s">
        <v>45</v>
      </c>
      <c r="F110" s="9"/>
      <c r="G110" s="9">
        <v>375</v>
      </c>
      <c r="H110" s="9"/>
      <c r="I110" s="12"/>
      <c r="J110" s="12"/>
      <c r="K110" s="12"/>
      <c r="L110" s="78"/>
      <c r="M110" s="12"/>
      <c r="N110" s="12"/>
      <c r="O110" s="12"/>
      <c r="P110" s="12"/>
      <c r="Q110" s="12"/>
      <c r="R110" s="58"/>
    </row>
    <row r="111" spans="1:21" ht="15" customHeight="1" x14ac:dyDescent="0.3">
      <c r="A111" s="119"/>
      <c r="B111" s="6">
        <v>45341</v>
      </c>
      <c r="C111" s="55" t="s">
        <v>53</v>
      </c>
      <c r="D111" s="41" t="s">
        <v>45</v>
      </c>
      <c r="E111" s="40" t="s">
        <v>45</v>
      </c>
      <c r="F111" s="9"/>
      <c r="G111" s="9"/>
      <c r="H111" s="9">
        <v>443.95</v>
      </c>
      <c r="I111" s="12"/>
      <c r="J111" s="12"/>
      <c r="K111" s="12"/>
      <c r="L111" s="78"/>
      <c r="M111" s="12"/>
      <c r="N111" s="12"/>
      <c r="O111" s="12"/>
      <c r="P111" s="12"/>
      <c r="Q111" s="12"/>
      <c r="R111" s="58"/>
    </row>
    <row r="112" spans="1:21" ht="15" customHeight="1" x14ac:dyDescent="0.3">
      <c r="A112" s="119"/>
      <c r="B112" s="6">
        <v>45349</v>
      </c>
      <c r="C112" s="7" t="s">
        <v>90</v>
      </c>
      <c r="D112" s="41" t="s">
        <v>45</v>
      </c>
      <c r="E112" s="40" t="s">
        <v>45</v>
      </c>
      <c r="F112" s="9"/>
      <c r="G112" s="9"/>
      <c r="H112" s="9"/>
      <c r="I112" s="12"/>
      <c r="J112" s="12"/>
      <c r="K112" s="12"/>
      <c r="L112" s="78">
        <v>150</v>
      </c>
      <c r="M112" s="12"/>
      <c r="N112" s="12"/>
      <c r="O112" s="12"/>
      <c r="P112" s="12"/>
      <c r="Q112" s="12"/>
      <c r="R112" s="58"/>
    </row>
    <row r="113" spans="1:18" x14ac:dyDescent="0.3">
      <c r="A113" s="119"/>
      <c r="B113" s="6">
        <v>45349</v>
      </c>
      <c r="C113" s="18" t="s">
        <v>91</v>
      </c>
      <c r="D113" s="41" t="s">
        <v>45</v>
      </c>
      <c r="E113" s="40" t="s">
        <v>45</v>
      </c>
      <c r="F113" s="9"/>
      <c r="G113" s="9"/>
      <c r="H113" s="9"/>
      <c r="I113" s="12"/>
      <c r="J113" s="12"/>
      <c r="K113" s="12">
        <v>190</v>
      </c>
      <c r="L113" s="12"/>
      <c r="M113" s="12"/>
      <c r="N113" s="12"/>
      <c r="O113" s="12"/>
      <c r="P113" s="12"/>
      <c r="Q113" s="12"/>
      <c r="R113" s="58"/>
    </row>
    <row r="114" spans="1:18" ht="30" customHeight="1" x14ac:dyDescent="0.3">
      <c r="A114" s="119"/>
      <c r="B114" s="6">
        <v>45349</v>
      </c>
      <c r="C114" s="8" t="s">
        <v>92</v>
      </c>
      <c r="D114" s="41" t="s">
        <v>45</v>
      </c>
      <c r="E114" s="40" t="s">
        <v>45</v>
      </c>
      <c r="F114" s="9"/>
      <c r="G114" s="9"/>
      <c r="H114" s="9"/>
      <c r="I114" s="12"/>
      <c r="J114" s="12"/>
      <c r="K114" s="12"/>
      <c r="L114" s="12"/>
      <c r="M114" s="12"/>
      <c r="N114" s="12">
        <v>25</v>
      </c>
      <c r="O114" s="12"/>
      <c r="P114" s="12"/>
      <c r="Q114" s="12"/>
      <c r="R114" s="58"/>
    </row>
    <row r="115" spans="1:18" x14ac:dyDescent="0.3">
      <c r="A115" s="119"/>
      <c r="B115" s="6">
        <v>45349</v>
      </c>
      <c r="C115" s="7" t="s">
        <v>77</v>
      </c>
      <c r="D115" s="41" t="s">
        <v>45</v>
      </c>
      <c r="E115" s="40" t="s">
        <v>45</v>
      </c>
      <c r="F115" s="9"/>
      <c r="G115" s="9"/>
      <c r="H115" s="9"/>
      <c r="I115" s="12"/>
      <c r="J115" s="12"/>
      <c r="K115" s="12"/>
      <c r="L115" s="12">
        <v>8</v>
      </c>
      <c r="M115" s="12"/>
      <c r="N115" s="12"/>
      <c r="O115" s="12"/>
      <c r="P115" s="12"/>
      <c r="Q115" s="12"/>
      <c r="R115" s="58"/>
    </row>
    <row r="116" spans="1:18" ht="27" customHeight="1" x14ac:dyDescent="0.3">
      <c r="A116" s="119"/>
      <c r="B116" s="6">
        <v>45377</v>
      </c>
      <c r="C116" s="7" t="s">
        <v>93</v>
      </c>
      <c r="D116" s="41" t="s">
        <v>45</v>
      </c>
      <c r="E116" s="40" t="s">
        <v>45</v>
      </c>
      <c r="F116" s="9"/>
      <c r="G116" s="9"/>
      <c r="H116" s="9"/>
      <c r="I116" s="12">
        <v>1011.08</v>
      </c>
      <c r="J116" s="12">
        <v>153.63999999999999</v>
      </c>
      <c r="K116" s="12"/>
      <c r="L116" s="12"/>
      <c r="M116" s="12"/>
      <c r="N116" s="12"/>
      <c r="O116" s="12"/>
      <c r="P116" s="12"/>
      <c r="Q116" s="12"/>
      <c r="R116" s="168"/>
    </row>
    <row r="117" spans="1:18" x14ac:dyDescent="0.3">
      <c r="A117" s="119"/>
      <c r="B117" s="6">
        <v>45377</v>
      </c>
      <c r="C117" s="7" t="s">
        <v>94</v>
      </c>
      <c r="D117" s="42" t="s">
        <v>45</v>
      </c>
      <c r="E117" s="43" t="s">
        <v>45</v>
      </c>
      <c r="F117" s="9"/>
      <c r="G117" s="9"/>
      <c r="H117" s="9"/>
      <c r="I117" s="12"/>
      <c r="J117" s="12"/>
      <c r="K117" s="12"/>
      <c r="L117" s="12"/>
      <c r="M117" s="12"/>
      <c r="N117" s="12"/>
      <c r="O117" s="12"/>
      <c r="P117" s="12"/>
      <c r="Q117" s="12">
        <v>252.2</v>
      </c>
      <c r="R117" s="151"/>
    </row>
    <row r="118" spans="1:18" x14ac:dyDescent="0.3">
      <c r="A118" s="119"/>
      <c r="B118" s="6">
        <v>45378</v>
      </c>
      <c r="C118" s="7" t="s">
        <v>77</v>
      </c>
      <c r="D118" s="42"/>
      <c r="E118" s="43"/>
      <c r="F118" s="9"/>
      <c r="G118" s="9"/>
      <c r="H118" s="9"/>
      <c r="I118" s="12"/>
      <c r="J118" s="12"/>
      <c r="K118" s="12"/>
      <c r="L118" s="12">
        <v>8</v>
      </c>
      <c r="M118" s="12"/>
      <c r="N118" s="12"/>
      <c r="O118" s="12"/>
      <c r="P118" s="12"/>
      <c r="Q118" s="12"/>
      <c r="R118" s="58"/>
    </row>
    <row r="119" spans="1:18" x14ac:dyDescent="0.3">
      <c r="A119" s="119"/>
      <c r="B119" s="6">
        <v>45378</v>
      </c>
      <c r="C119" s="7" t="s">
        <v>95</v>
      </c>
      <c r="D119" s="42" t="s">
        <v>45</v>
      </c>
      <c r="E119" s="43" t="s">
        <v>45</v>
      </c>
      <c r="F119" s="9"/>
      <c r="G119" s="9"/>
      <c r="H119" s="9"/>
      <c r="I119" s="12"/>
      <c r="J119" s="12">
        <v>121</v>
      </c>
      <c r="K119" s="12"/>
      <c r="L119" s="12"/>
      <c r="M119" s="12"/>
      <c r="N119" s="12"/>
      <c r="O119" s="12"/>
      <c r="P119" s="12"/>
      <c r="Q119" s="12"/>
      <c r="R119" s="58"/>
    </row>
    <row r="120" spans="1:18" ht="34.799999999999997" customHeight="1" x14ac:dyDescent="0.3">
      <c r="A120" s="119"/>
      <c r="B120" s="6">
        <v>45378</v>
      </c>
      <c r="C120" s="8" t="s">
        <v>96</v>
      </c>
      <c r="D120" s="42"/>
      <c r="E120" s="43"/>
      <c r="F120" s="9"/>
      <c r="G120" s="9"/>
      <c r="H120" s="9"/>
      <c r="I120" s="12"/>
      <c r="J120" s="12"/>
      <c r="K120" s="12"/>
      <c r="L120" s="12"/>
      <c r="M120" s="12"/>
      <c r="N120" s="12">
        <v>500</v>
      </c>
      <c r="O120" s="12"/>
      <c r="P120" s="12"/>
      <c r="Q120" s="12"/>
      <c r="R120" s="58"/>
    </row>
    <row r="121" spans="1:18" ht="25.2" customHeight="1" x14ac:dyDescent="0.3">
      <c r="A121" s="119"/>
      <c r="B121" s="6"/>
      <c r="C121" s="8"/>
      <c r="D121" s="42"/>
      <c r="E121" s="43"/>
      <c r="F121" s="9"/>
      <c r="G121" s="9"/>
      <c r="H121" s="9"/>
      <c r="I121" s="12"/>
      <c r="J121" s="12"/>
      <c r="K121" s="12"/>
      <c r="L121" s="12"/>
      <c r="M121" s="12"/>
      <c r="N121" s="12"/>
      <c r="O121" s="12"/>
      <c r="P121" s="12"/>
      <c r="Q121" s="12"/>
      <c r="R121" s="58"/>
    </row>
    <row r="122" spans="1:18" x14ac:dyDescent="0.3">
      <c r="A122" s="119"/>
      <c r="B122" s="6"/>
      <c r="C122" s="7"/>
      <c r="D122" s="42"/>
      <c r="E122" s="11"/>
      <c r="F122" s="9"/>
      <c r="G122" s="9"/>
      <c r="H122" s="9"/>
      <c r="I122" s="12"/>
      <c r="J122" s="12"/>
      <c r="K122" s="12"/>
      <c r="L122" s="12"/>
      <c r="M122" s="12"/>
      <c r="N122" s="12"/>
      <c r="O122" s="12"/>
      <c r="P122" s="12"/>
      <c r="Q122" s="12"/>
      <c r="R122" s="58"/>
    </row>
    <row r="123" spans="1:18" ht="17.399999999999999" customHeight="1" x14ac:dyDescent="0.3">
      <c r="A123" s="119"/>
      <c r="B123" s="56"/>
      <c r="C123" s="8"/>
      <c r="D123" s="42"/>
      <c r="E123" s="11"/>
      <c r="F123" s="9"/>
      <c r="G123" s="9"/>
      <c r="H123" s="9"/>
      <c r="I123" s="12"/>
      <c r="J123" s="12"/>
      <c r="K123" s="12"/>
      <c r="L123" s="12"/>
      <c r="M123" s="12"/>
      <c r="N123" s="12"/>
      <c r="O123" s="12"/>
      <c r="P123" s="12"/>
      <c r="Q123" s="12"/>
      <c r="R123" s="58"/>
    </row>
    <row r="124" spans="1:18" ht="22.5" customHeight="1" x14ac:dyDescent="0.3">
      <c r="A124" s="119"/>
      <c r="B124" s="6"/>
      <c r="C124" s="7"/>
      <c r="D124" s="42"/>
      <c r="E124" s="43"/>
      <c r="F124" s="9"/>
      <c r="G124" s="9"/>
      <c r="H124" s="9"/>
      <c r="I124" s="12"/>
      <c r="J124" s="12"/>
      <c r="K124" s="12"/>
      <c r="L124" s="12"/>
      <c r="M124" s="12"/>
      <c r="N124" s="12"/>
      <c r="O124" s="12"/>
      <c r="P124" s="12"/>
      <c r="Q124" s="12"/>
      <c r="R124" s="58"/>
    </row>
    <row r="125" spans="1:18" ht="13.8" customHeight="1" x14ac:dyDescent="0.3">
      <c r="A125" s="119"/>
      <c r="B125" s="6"/>
      <c r="C125" s="8"/>
      <c r="D125" s="42"/>
      <c r="E125" s="43"/>
      <c r="F125" s="9"/>
      <c r="G125" s="9"/>
      <c r="H125" s="9"/>
      <c r="I125" s="12"/>
      <c r="J125" s="12"/>
      <c r="K125" s="12"/>
      <c r="L125" s="12"/>
      <c r="M125" s="12"/>
      <c r="N125" s="12"/>
      <c r="O125" s="12"/>
      <c r="P125" s="12"/>
      <c r="Q125" s="12"/>
      <c r="R125" s="58"/>
    </row>
    <row r="126" spans="1:18" x14ac:dyDescent="0.3">
      <c r="A126" s="119"/>
      <c r="B126" s="6"/>
      <c r="C126" s="7"/>
      <c r="D126" s="42"/>
      <c r="E126" s="43"/>
      <c r="F126" s="9"/>
      <c r="G126" s="9"/>
      <c r="H126" s="9"/>
      <c r="I126" s="12"/>
      <c r="J126" s="12"/>
      <c r="K126" s="12"/>
      <c r="L126" s="12"/>
      <c r="M126" s="12"/>
      <c r="N126" s="12"/>
      <c r="O126" s="12"/>
      <c r="P126" s="12"/>
      <c r="Q126" s="12"/>
      <c r="R126" s="58"/>
    </row>
    <row r="127" spans="1:18" ht="25.8" customHeight="1" x14ac:dyDescent="0.3">
      <c r="A127" s="119"/>
      <c r="B127" s="6"/>
      <c r="C127" s="8"/>
      <c r="D127" s="42"/>
      <c r="E127" s="43"/>
      <c r="F127" s="9"/>
      <c r="G127" s="9"/>
      <c r="H127" s="9"/>
      <c r="I127" s="12"/>
      <c r="J127" s="12"/>
      <c r="K127" s="12"/>
      <c r="L127" s="12"/>
      <c r="M127" s="12"/>
      <c r="N127" s="12"/>
      <c r="O127" s="12"/>
      <c r="P127" s="12"/>
      <c r="Q127" s="12"/>
      <c r="R127" s="58"/>
    </row>
    <row r="128" spans="1:18" x14ac:dyDescent="0.3">
      <c r="A128" s="119"/>
      <c r="B128" s="6"/>
      <c r="C128" s="7"/>
      <c r="D128" s="42"/>
      <c r="E128" s="42"/>
      <c r="F128" s="9"/>
      <c r="G128" s="9"/>
      <c r="H128" s="9"/>
      <c r="I128" s="12"/>
      <c r="J128" s="12"/>
      <c r="K128" s="12"/>
      <c r="L128" s="12"/>
      <c r="M128" s="12"/>
      <c r="N128" s="12"/>
      <c r="O128" s="12"/>
      <c r="P128" s="12"/>
      <c r="Q128" s="12"/>
      <c r="R128" s="58"/>
    </row>
    <row r="129" spans="1:21" x14ac:dyDescent="0.3">
      <c r="A129" s="119"/>
      <c r="B129" s="6"/>
      <c r="C129" s="7"/>
      <c r="D129" s="42"/>
      <c r="E129" s="42"/>
      <c r="F129" s="9"/>
      <c r="G129" s="9"/>
      <c r="H129" s="9"/>
      <c r="I129" s="12"/>
      <c r="J129" s="12"/>
      <c r="K129" s="12"/>
      <c r="L129" s="12"/>
      <c r="M129" s="12"/>
      <c r="N129" s="12"/>
      <c r="O129" s="12"/>
      <c r="P129" s="12"/>
      <c r="Q129" s="12"/>
      <c r="R129" s="58"/>
    </row>
    <row r="130" spans="1:21" x14ac:dyDescent="0.3">
      <c r="A130" s="119"/>
      <c r="B130" s="6"/>
      <c r="C130" s="7"/>
      <c r="D130" s="42"/>
      <c r="E130" s="42"/>
      <c r="F130" s="9"/>
      <c r="G130" s="9"/>
      <c r="H130" s="9"/>
      <c r="I130" s="12"/>
      <c r="J130" s="12"/>
      <c r="K130" s="12"/>
      <c r="L130" s="12"/>
      <c r="M130" s="12"/>
      <c r="N130" s="12"/>
      <c r="O130" s="12"/>
      <c r="P130" s="12"/>
      <c r="Q130" s="12"/>
      <c r="R130" s="58"/>
    </row>
    <row r="131" spans="1:21" x14ac:dyDescent="0.3">
      <c r="A131" s="131"/>
      <c r="B131" s="131"/>
      <c r="C131" s="131"/>
      <c r="D131" s="131"/>
      <c r="E131" s="132"/>
      <c r="F131" s="10">
        <f>SUM(F107:F130)</f>
        <v>0</v>
      </c>
      <c r="G131" s="10">
        <f>SUM(G105:G130)</f>
        <v>375</v>
      </c>
      <c r="H131" s="10">
        <f>SUM(H103:H130)</f>
        <v>965.90000000000009</v>
      </c>
      <c r="I131" s="10">
        <f t="shared" ref="I131:R131" si="3">SUM(I107:I130)</f>
        <v>1011.08</v>
      </c>
      <c r="J131" s="10">
        <f t="shared" si="3"/>
        <v>274.64</v>
      </c>
      <c r="K131" s="10">
        <f t="shared" si="3"/>
        <v>190</v>
      </c>
      <c r="L131" s="10">
        <f>SUM(L104:L130)</f>
        <v>3445.2</v>
      </c>
      <c r="M131" s="10">
        <f t="shared" si="3"/>
        <v>0</v>
      </c>
      <c r="N131" s="10">
        <f>SUM(N104:N130)</f>
        <v>625</v>
      </c>
      <c r="O131" s="10">
        <f t="shared" si="3"/>
        <v>0</v>
      </c>
      <c r="P131" s="10">
        <f t="shared" si="3"/>
        <v>0</v>
      </c>
      <c r="Q131" s="10">
        <f t="shared" si="3"/>
        <v>252.2</v>
      </c>
      <c r="R131" s="168">
        <f t="shared" si="3"/>
        <v>378</v>
      </c>
    </row>
    <row r="132" spans="1:21" x14ac:dyDescent="0.3">
      <c r="A132" s="133" t="s">
        <v>8</v>
      </c>
      <c r="B132" s="133"/>
      <c r="C132" s="133"/>
      <c r="D132" s="133"/>
      <c r="E132" s="134"/>
      <c r="F132" s="161">
        <f>SUM(F131,G131,H131)</f>
        <v>1340.9</v>
      </c>
      <c r="G132" s="162"/>
      <c r="H132" s="163"/>
      <c r="I132" s="161">
        <f>SUM(I131:Q131)</f>
        <v>5798.12</v>
      </c>
      <c r="J132" s="162"/>
      <c r="K132" s="162"/>
      <c r="L132" s="162"/>
      <c r="M132" s="164"/>
      <c r="N132" s="164"/>
      <c r="O132" s="164"/>
      <c r="P132" s="164"/>
      <c r="Q132" s="163"/>
      <c r="R132" s="151"/>
      <c r="S132" s="4"/>
    </row>
    <row r="133" spans="1:21" ht="41.4" x14ac:dyDescent="0.3">
      <c r="T133" s="3" t="s">
        <v>15</v>
      </c>
      <c r="U133" s="15">
        <f>SUM(U98+F132-I132)</f>
        <v>20461.589999999997</v>
      </c>
    </row>
    <row r="134" spans="1:21" x14ac:dyDescent="0.3">
      <c r="A134" s="16" t="s">
        <v>27</v>
      </c>
      <c r="B134" s="17"/>
      <c r="C134" s="17"/>
      <c r="D134" s="17"/>
      <c r="E134" s="17"/>
      <c r="F134" s="33">
        <f t="shared" ref="F134:R134" si="4">SUM(F131+F96+F59+F34)</f>
        <v>12697.9</v>
      </c>
      <c r="G134" s="33">
        <f t="shared" si="4"/>
        <v>1275</v>
      </c>
      <c r="H134" s="33">
        <f t="shared" si="4"/>
        <v>8621.16</v>
      </c>
      <c r="I134" s="33">
        <f t="shared" si="4"/>
        <v>3001.55</v>
      </c>
      <c r="J134" s="33">
        <f t="shared" si="4"/>
        <v>508.93999999999994</v>
      </c>
      <c r="K134" s="33">
        <f t="shared" si="4"/>
        <v>4041.96</v>
      </c>
      <c r="L134" s="33">
        <f t="shared" si="4"/>
        <v>11469.56</v>
      </c>
      <c r="M134" s="33">
        <f t="shared" si="4"/>
        <v>0</v>
      </c>
      <c r="N134" s="33">
        <f t="shared" si="4"/>
        <v>1275</v>
      </c>
      <c r="O134" s="33">
        <f t="shared" si="4"/>
        <v>0</v>
      </c>
      <c r="P134" s="33">
        <f t="shared" si="4"/>
        <v>817</v>
      </c>
      <c r="Q134" s="54">
        <f t="shared" si="4"/>
        <v>744.4</v>
      </c>
      <c r="R134" s="53">
        <f t="shared" si="4"/>
        <v>1269.33</v>
      </c>
    </row>
  </sheetData>
  <mergeCells count="63">
    <mergeCell ref="R101:R102"/>
    <mergeCell ref="R131:R132"/>
    <mergeCell ref="R39:R40"/>
    <mergeCell ref="R59:R60"/>
    <mergeCell ref="R64:R65"/>
    <mergeCell ref="R96:R97"/>
    <mergeCell ref="R116:R117"/>
    <mergeCell ref="R107:R108"/>
    <mergeCell ref="I101:Q101"/>
    <mergeCell ref="A131:E131"/>
    <mergeCell ref="A132:E132"/>
    <mergeCell ref="F132:H132"/>
    <mergeCell ref="I132:Q132"/>
    <mergeCell ref="A101:A130"/>
    <mergeCell ref="B101:B102"/>
    <mergeCell ref="C101:C102"/>
    <mergeCell ref="D101:D102"/>
    <mergeCell ref="E101:E102"/>
    <mergeCell ref="F101:H101"/>
    <mergeCell ref="I64:Q64"/>
    <mergeCell ref="A96:E96"/>
    <mergeCell ref="A97:E97"/>
    <mergeCell ref="F97:H97"/>
    <mergeCell ref="I97:Q97"/>
    <mergeCell ref="E64:E65"/>
    <mergeCell ref="F64:H64"/>
    <mergeCell ref="A100:C100"/>
    <mergeCell ref="A64:A95"/>
    <mergeCell ref="B64:B65"/>
    <mergeCell ref="C64:C65"/>
    <mergeCell ref="D64:D65"/>
    <mergeCell ref="I35:Q35"/>
    <mergeCell ref="R11:R12"/>
    <mergeCell ref="R34:R35"/>
    <mergeCell ref="A63:C63"/>
    <mergeCell ref="A39:A58"/>
    <mergeCell ref="B39:B40"/>
    <mergeCell ref="C39:C40"/>
    <mergeCell ref="D39:D40"/>
    <mergeCell ref="I39:Q39"/>
    <mergeCell ref="A59:E59"/>
    <mergeCell ref="A60:E60"/>
    <mergeCell ref="F60:H60"/>
    <mergeCell ref="I60:Q60"/>
    <mergeCell ref="E39:E40"/>
    <mergeCell ref="F39:H39"/>
    <mergeCell ref="R25:R28"/>
    <mergeCell ref="A1:U1"/>
    <mergeCell ref="S3:T3"/>
    <mergeCell ref="S5:T5"/>
    <mergeCell ref="A38:C38"/>
    <mergeCell ref="S6:T6"/>
    <mergeCell ref="S9:T9"/>
    <mergeCell ref="A11:A33"/>
    <mergeCell ref="B11:B12"/>
    <mergeCell ref="C11:C12"/>
    <mergeCell ref="D11:D12"/>
    <mergeCell ref="E11:E12"/>
    <mergeCell ref="F11:H11"/>
    <mergeCell ref="I11:Q11"/>
    <mergeCell ref="A34:E34"/>
    <mergeCell ref="A35:E35"/>
    <mergeCell ref="F35:H35"/>
  </mergeCells>
  <pageMargins left="0.39370078740157483" right="0.47244094488188981" top="0.23622047244094491" bottom="0.15748031496062992" header="0.31496062992125984" footer="0.31496062992125984"/>
  <pageSetup paperSize="8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7"/>
  <sheetViews>
    <sheetView topLeftCell="A28" zoomScale="90" zoomScaleNormal="90" workbookViewId="0">
      <selection activeCell="B22" sqref="B22"/>
    </sheetView>
  </sheetViews>
  <sheetFormatPr defaultRowHeight="14.4" x14ac:dyDescent="0.3"/>
  <cols>
    <col min="1" max="1" width="9.6640625" style="2" customWidth="1"/>
    <col min="2" max="2" width="12.109375" style="2" customWidth="1"/>
    <col min="3" max="3" width="31.5546875" style="2" customWidth="1"/>
    <col min="4" max="4" width="13.44140625" style="2" customWidth="1"/>
    <col min="5" max="5" width="14.33203125" style="2" customWidth="1"/>
    <col min="6" max="6" width="8.33203125" style="20" customWidth="1"/>
    <col min="7" max="7" width="8.109375" style="20" customWidth="1"/>
    <col min="8" max="9" width="12.109375" style="2" customWidth="1"/>
    <col min="10" max="10" width="12.109375" style="14" customWidth="1"/>
    <col min="11" max="11" width="11.5546875" bestFit="1" customWidth="1"/>
  </cols>
  <sheetData>
    <row r="1" spans="1:11" x14ac:dyDescent="0.3">
      <c r="A1" s="109" t="s">
        <v>40</v>
      </c>
      <c r="B1" s="109"/>
      <c r="C1" s="109"/>
      <c r="D1" s="109"/>
      <c r="E1" s="109"/>
      <c r="F1" s="109"/>
      <c r="G1" s="109"/>
      <c r="H1" s="109"/>
      <c r="I1" s="109"/>
      <c r="J1" s="109"/>
    </row>
    <row r="2" spans="1:11" ht="10.5" customHeight="1" x14ac:dyDescent="0.3">
      <c r="J2" s="14" t="s">
        <v>12</v>
      </c>
    </row>
    <row r="3" spans="1:11" ht="36.75" customHeight="1" x14ac:dyDescent="0.3">
      <c r="H3" s="175" t="s">
        <v>37</v>
      </c>
      <c r="I3" s="176"/>
      <c r="J3" s="35">
        <v>1922.11</v>
      </c>
      <c r="K3" s="1"/>
    </row>
    <row r="4" spans="1:11" x14ac:dyDescent="0.3">
      <c r="J4" s="36"/>
    </row>
    <row r="5" spans="1:11" x14ac:dyDescent="0.3">
      <c r="A5" s="2" t="s">
        <v>30</v>
      </c>
    </row>
    <row r="6" spans="1:11" x14ac:dyDescent="0.3">
      <c r="A6" s="171" t="s">
        <v>0</v>
      </c>
      <c r="B6" s="122" t="s">
        <v>9</v>
      </c>
      <c r="C6" s="122" t="s">
        <v>10</v>
      </c>
      <c r="D6" s="122" t="s">
        <v>11</v>
      </c>
      <c r="E6" s="124" t="s">
        <v>19</v>
      </c>
      <c r="F6" s="22" t="s">
        <v>33</v>
      </c>
      <c r="G6" s="24" t="s">
        <v>6</v>
      </c>
      <c r="H6" s="4"/>
    </row>
    <row r="7" spans="1:11" ht="39" customHeight="1" x14ac:dyDescent="0.3">
      <c r="A7" s="120"/>
      <c r="B7" s="173"/>
      <c r="C7" s="173"/>
      <c r="D7" s="173"/>
      <c r="E7" s="174"/>
      <c r="F7" s="22" t="s">
        <v>18</v>
      </c>
      <c r="G7" s="24" t="s">
        <v>18</v>
      </c>
      <c r="H7" s="4"/>
    </row>
    <row r="8" spans="1:11" x14ac:dyDescent="0.3">
      <c r="A8" s="120"/>
      <c r="B8" s="6">
        <v>45022</v>
      </c>
      <c r="C8" s="7" t="s">
        <v>44</v>
      </c>
      <c r="D8" s="13" t="s">
        <v>45</v>
      </c>
      <c r="E8" s="13" t="s">
        <v>45</v>
      </c>
      <c r="F8" s="27">
        <v>2.11</v>
      </c>
      <c r="G8" s="28"/>
      <c r="H8" s="4"/>
    </row>
    <row r="9" spans="1:11" ht="29.25" customHeight="1" x14ac:dyDescent="0.3">
      <c r="A9" s="120"/>
      <c r="B9" s="6">
        <v>45052</v>
      </c>
      <c r="C9" s="55" t="s">
        <v>44</v>
      </c>
      <c r="D9" s="13" t="s">
        <v>45</v>
      </c>
      <c r="E9" s="13" t="s">
        <v>45</v>
      </c>
      <c r="F9" s="27">
        <v>2.13</v>
      </c>
      <c r="G9" s="29"/>
    </row>
    <row r="10" spans="1:11" x14ac:dyDescent="0.3">
      <c r="A10" s="120"/>
      <c r="B10" s="6">
        <v>45083</v>
      </c>
      <c r="C10" s="7" t="s">
        <v>44</v>
      </c>
      <c r="D10" s="13" t="s">
        <v>45</v>
      </c>
      <c r="E10" s="47" t="s">
        <v>45</v>
      </c>
      <c r="F10" s="27">
        <v>2.34</v>
      </c>
      <c r="G10" s="29"/>
    </row>
    <row r="11" spans="1:11" hidden="1" x14ac:dyDescent="0.3">
      <c r="A11" s="120"/>
      <c r="B11" s="6"/>
      <c r="C11" s="7"/>
      <c r="D11" s="13"/>
      <c r="E11" s="47"/>
      <c r="F11" s="27"/>
      <c r="G11" s="29">
        <f t="shared" ref="G11" si="0">SUM(F11)</f>
        <v>0</v>
      </c>
    </row>
    <row r="12" spans="1:11" x14ac:dyDescent="0.3">
      <c r="A12" s="121"/>
      <c r="B12" s="6"/>
      <c r="C12" s="7"/>
      <c r="D12" s="13"/>
      <c r="E12" s="13"/>
      <c r="F12" s="27"/>
      <c r="G12" s="29"/>
    </row>
    <row r="13" spans="1:11" x14ac:dyDescent="0.3">
      <c r="A13" s="133" t="s">
        <v>8</v>
      </c>
      <c r="B13" s="133"/>
      <c r="C13" s="133"/>
      <c r="D13" s="133"/>
      <c r="E13" s="172"/>
      <c r="F13" s="39">
        <f>SUM(F8:F12)</f>
        <v>6.58</v>
      </c>
      <c r="G13" s="30">
        <f>SUM(G8:G12)</f>
        <v>0</v>
      </c>
      <c r="H13" s="4"/>
    </row>
    <row r="14" spans="1:11" ht="41.4" x14ac:dyDescent="0.3">
      <c r="I14" s="3" t="s">
        <v>13</v>
      </c>
      <c r="J14" s="34">
        <f>SUM(J3+F13-G13)</f>
        <v>1928.6899999999998</v>
      </c>
    </row>
    <row r="15" spans="1:11" x14ac:dyDescent="0.3">
      <c r="I15" s="38"/>
      <c r="J15" s="36"/>
    </row>
    <row r="16" spans="1:11" x14ac:dyDescent="0.3">
      <c r="A16" s="114" t="s">
        <v>29</v>
      </c>
      <c r="B16" s="114"/>
      <c r="C16" s="114"/>
    </row>
    <row r="17" spans="1:10" x14ac:dyDescent="0.3">
      <c r="A17" s="171" t="s">
        <v>1</v>
      </c>
      <c r="B17" s="122" t="s">
        <v>9</v>
      </c>
      <c r="C17" s="122" t="s">
        <v>10</v>
      </c>
      <c r="D17" s="122" t="s">
        <v>11</v>
      </c>
      <c r="E17" s="122" t="s">
        <v>19</v>
      </c>
      <c r="F17" s="22" t="s">
        <v>33</v>
      </c>
      <c r="G17" s="24" t="s">
        <v>6</v>
      </c>
      <c r="H17" s="4"/>
    </row>
    <row r="18" spans="1:10" x14ac:dyDescent="0.3">
      <c r="A18" s="120"/>
      <c r="B18" s="173"/>
      <c r="C18" s="173"/>
      <c r="D18" s="173"/>
      <c r="E18" s="173"/>
      <c r="F18" s="22" t="s">
        <v>18</v>
      </c>
      <c r="G18" s="24" t="s">
        <v>18</v>
      </c>
      <c r="H18" s="4"/>
    </row>
    <row r="19" spans="1:10" x14ac:dyDescent="0.3">
      <c r="A19" s="120"/>
      <c r="B19" s="6">
        <v>45113</v>
      </c>
      <c r="C19" s="7" t="s">
        <v>44</v>
      </c>
      <c r="D19" s="13" t="s">
        <v>45</v>
      </c>
      <c r="E19" s="47" t="s">
        <v>45</v>
      </c>
      <c r="F19" s="27">
        <v>2.42</v>
      </c>
      <c r="G19" s="29"/>
    </row>
    <row r="20" spans="1:10" x14ac:dyDescent="0.3">
      <c r="A20" s="120"/>
      <c r="B20" s="6">
        <v>45144</v>
      </c>
      <c r="C20" s="18" t="s">
        <v>44</v>
      </c>
      <c r="D20" s="13" t="s">
        <v>45</v>
      </c>
      <c r="E20" s="13" t="s">
        <v>45</v>
      </c>
      <c r="F20" s="27">
        <v>2.72</v>
      </c>
      <c r="G20" s="29"/>
    </row>
    <row r="21" spans="1:10" x14ac:dyDescent="0.3">
      <c r="A21" s="120"/>
      <c r="B21" s="6">
        <v>45178</v>
      </c>
      <c r="C21" s="18" t="s">
        <v>44</v>
      </c>
      <c r="D21" s="13" t="s">
        <v>45</v>
      </c>
      <c r="E21" s="13" t="s">
        <v>45</v>
      </c>
      <c r="F21" s="27">
        <v>2.98</v>
      </c>
      <c r="G21" s="29"/>
    </row>
    <row r="22" spans="1:10" x14ac:dyDescent="0.3">
      <c r="A22" s="120"/>
      <c r="B22" s="6"/>
      <c r="C22" s="18"/>
      <c r="D22" s="13"/>
      <c r="E22" s="13"/>
      <c r="F22" s="27"/>
      <c r="G22" s="29"/>
    </row>
    <row r="23" spans="1:10" x14ac:dyDescent="0.3">
      <c r="A23" s="121"/>
      <c r="B23" s="6"/>
      <c r="C23" s="19"/>
      <c r="D23" s="13"/>
      <c r="E23" s="13"/>
      <c r="F23" s="27"/>
      <c r="G23" s="29"/>
    </row>
    <row r="24" spans="1:10" x14ac:dyDescent="0.3">
      <c r="A24" s="133" t="s">
        <v>8</v>
      </c>
      <c r="B24" s="133"/>
      <c r="C24" s="133"/>
      <c r="D24" s="133"/>
      <c r="E24" s="172"/>
      <c r="F24" s="39">
        <f>SUM(F19:F23)</f>
        <v>8.120000000000001</v>
      </c>
      <c r="G24" s="30">
        <f>SUM(G19:G23)</f>
        <v>0</v>
      </c>
      <c r="H24" s="4"/>
    </row>
    <row r="25" spans="1:10" ht="41.4" x14ac:dyDescent="0.3">
      <c r="I25" s="3" t="s">
        <v>34</v>
      </c>
      <c r="J25" s="34">
        <f>SUM(J14+F24-G24)</f>
        <v>1936.8099999999997</v>
      </c>
    </row>
    <row r="27" spans="1:10" ht="15" customHeight="1" x14ac:dyDescent="0.3">
      <c r="A27" s="114" t="s">
        <v>31</v>
      </c>
      <c r="B27" s="114"/>
      <c r="C27" s="114"/>
    </row>
    <row r="28" spans="1:10" ht="15" customHeight="1" x14ac:dyDescent="0.3">
      <c r="A28" s="171" t="s">
        <v>2</v>
      </c>
      <c r="B28" s="122" t="s">
        <v>9</v>
      </c>
      <c r="C28" s="122" t="s">
        <v>10</v>
      </c>
      <c r="D28" s="122" t="s">
        <v>11</v>
      </c>
      <c r="E28" s="122" t="s">
        <v>19</v>
      </c>
      <c r="F28" s="22" t="s">
        <v>33</v>
      </c>
      <c r="G28" s="24" t="s">
        <v>6</v>
      </c>
      <c r="H28" s="4"/>
    </row>
    <row r="29" spans="1:10" ht="38.25" customHeight="1" x14ac:dyDescent="0.3">
      <c r="A29" s="120"/>
      <c r="B29" s="173"/>
      <c r="C29" s="173"/>
      <c r="D29" s="173"/>
      <c r="E29" s="173"/>
      <c r="F29" s="22" t="s">
        <v>18</v>
      </c>
      <c r="G29" s="24" t="s">
        <v>18</v>
      </c>
      <c r="H29" s="4"/>
    </row>
    <row r="30" spans="1:10" ht="15" customHeight="1" x14ac:dyDescent="0.3">
      <c r="A30" s="120"/>
      <c r="B30" s="6">
        <v>45205</v>
      </c>
      <c r="C30" s="18" t="s">
        <v>44</v>
      </c>
      <c r="D30" s="13" t="s">
        <v>45</v>
      </c>
      <c r="E30" s="13" t="s">
        <v>45</v>
      </c>
      <c r="F30" s="27">
        <v>3.09</v>
      </c>
      <c r="G30" s="29"/>
    </row>
    <row r="31" spans="1:10" ht="15" customHeight="1" x14ac:dyDescent="0.3">
      <c r="A31" s="120"/>
      <c r="B31" s="6">
        <v>45236</v>
      </c>
      <c r="C31" s="19" t="s">
        <v>44</v>
      </c>
      <c r="D31" s="13" t="s">
        <v>45</v>
      </c>
      <c r="E31" s="13" t="s">
        <v>45</v>
      </c>
      <c r="F31" s="27">
        <v>3.2</v>
      </c>
      <c r="G31" s="29"/>
    </row>
    <row r="32" spans="1:10" ht="15" customHeight="1" x14ac:dyDescent="0.3">
      <c r="A32" s="120"/>
      <c r="B32" s="6">
        <v>45632</v>
      </c>
      <c r="C32" s="7" t="s">
        <v>44</v>
      </c>
      <c r="D32" s="13" t="s">
        <v>45</v>
      </c>
      <c r="E32" s="47" t="s">
        <v>45</v>
      </c>
      <c r="F32" s="27">
        <v>3.1</v>
      </c>
      <c r="G32" s="12"/>
    </row>
    <row r="33" spans="1:10" ht="15" customHeight="1" x14ac:dyDescent="0.3">
      <c r="A33" s="121"/>
      <c r="B33" s="6"/>
      <c r="C33" s="7"/>
      <c r="D33" s="108"/>
      <c r="E33" s="108"/>
      <c r="F33" s="9"/>
      <c r="G33" s="12"/>
    </row>
    <row r="34" spans="1:10" ht="15" customHeight="1" x14ac:dyDescent="0.3">
      <c r="A34" s="133" t="s">
        <v>8</v>
      </c>
      <c r="B34" s="133"/>
      <c r="C34" s="133"/>
      <c r="D34" s="133"/>
      <c r="E34" s="172"/>
      <c r="F34" s="39">
        <f>SUM(F30:F33)</f>
        <v>9.39</v>
      </c>
      <c r="G34" s="30">
        <f>SUM(G30:G33)</f>
        <v>0</v>
      </c>
      <c r="H34" s="4"/>
    </row>
    <row r="35" spans="1:10" ht="41.4" x14ac:dyDescent="0.3">
      <c r="I35" s="3" t="s">
        <v>14</v>
      </c>
      <c r="J35" s="34">
        <f>SUM(J25+F34-G34)</f>
        <v>1946.1999999999998</v>
      </c>
    </row>
    <row r="37" spans="1:10" ht="15" customHeight="1" x14ac:dyDescent="0.3">
      <c r="A37" s="114" t="s">
        <v>32</v>
      </c>
      <c r="B37" s="114"/>
      <c r="C37" s="114"/>
    </row>
    <row r="38" spans="1:10" ht="15" customHeight="1" x14ac:dyDescent="0.3">
      <c r="A38" s="171" t="s">
        <v>3</v>
      </c>
      <c r="B38" s="122" t="s">
        <v>9</v>
      </c>
      <c r="C38" s="122" t="s">
        <v>10</v>
      </c>
      <c r="D38" s="122" t="s">
        <v>11</v>
      </c>
      <c r="E38" s="122" t="s">
        <v>19</v>
      </c>
      <c r="F38" s="22" t="s">
        <v>33</v>
      </c>
      <c r="G38" s="24" t="s">
        <v>6</v>
      </c>
      <c r="H38" s="4"/>
    </row>
    <row r="39" spans="1:10" ht="38.25" customHeight="1" x14ac:dyDescent="0.3">
      <c r="A39" s="120"/>
      <c r="B39" s="173"/>
      <c r="C39" s="173"/>
      <c r="D39" s="173"/>
      <c r="E39" s="173"/>
      <c r="F39" s="22" t="s">
        <v>18</v>
      </c>
      <c r="G39" s="24" t="s">
        <v>18</v>
      </c>
      <c r="H39" s="4"/>
    </row>
    <row r="40" spans="1:10" ht="15" customHeight="1" x14ac:dyDescent="0.3">
      <c r="A40" s="120"/>
      <c r="B40" s="6">
        <v>45297</v>
      </c>
      <c r="C40" s="7" t="s">
        <v>44</v>
      </c>
      <c r="D40" s="13" t="s">
        <v>45</v>
      </c>
      <c r="E40" s="47" t="s">
        <v>45</v>
      </c>
      <c r="F40" s="27">
        <v>3.21</v>
      </c>
      <c r="G40" s="64"/>
    </row>
    <row r="41" spans="1:10" ht="15" customHeight="1" x14ac:dyDescent="0.3">
      <c r="A41" s="120"/>
      <c r="B41" s="6">
        <v>45328</v>
      </c>
      <c r="C41" s="7" t="s">
        <v>44</v>
      </c>
      <c r="D41" s="13" t="s">
        <v>45</v>
      </c>
      <c r="E41" s="13" t="s">
        <v>45</v>
      </c>
      <c r="F41" s="9">
        <v>3.21</v>
      </c>
      <c r="G41" s="64"/>
    </row>
    <row r="42" spans="1:10" ht="28.5" customHeight="1" x14ac:dyDescent="0.3">
      <c r="A42" s="120"/>
      <c r="B42" s="6">
        <v>45357</v>
      </c>
      <c r="C42" s="7" t="s">
        <v>44</v>
      </c>
      <c r="D42" s="108" t="s">
        <v>45</v>
      </c>
      <c r="E42" s="108" t="s">
        <v>45</v>
      </c>
      <c r="F42" s="9">
        <v>3.01</v>
      </c>
      <c r="G42" s="64"/>
    </row>
    <row r="43" spans="1:10" ht="65.25" customHeight="1" x14ac:dyDescent="0.3">
      <c r="A43" s="120"/>
      <c r="B43" s="6"/>
      <c r="C43" s="18"/>
      <c r="D43" s="48"/>
      <c r="E43" s="48"/>
      <c r="F43" s="9"/>
      <c r="G43" s="12"/>
    </row>
    <row r="44" spans="1:10" ht="15" customHeight="1" x14ac:dyDescent="0.3">
      <c r="A44" s="121"/>
      <c r="B44" s="6"/>
      <c r="C44" s="19"/>
      <c r="D44" s="5"/>
      <c r="E44" s="5"/>
      <c r="F44" s="9"/>
      <c r="G44" s="12"/>
    </row>
    <row r="45" spans="1:10" ht="15" customHeight="1" x14ac:dyDescent="0.3">
      <c r="A45" s="133" t="s">
        <v>8</v>
      </c>
      <c r="B45" s="133"/>
      <c r="C45" s="133"/>
      <c r="D45" s="133"/>
      <c r="E45" s="172"/>
      <c r="F45" s="39">
        <f>SUM(F40:F44)</f>
        <v>9.43</v>
      </c>
      <c r="G45" s="30">
        <f>SUM(G40:G44)</f>
        <v>0</v>
      </c>
      <c r="H45" s="4"/>
    </row>
    <row r="46" spans="1:10" ht="41.4" x14ac:dyDescent="0.3">
      <c r="I46" s="3" t="s">
        <v>15</v>
      </c>
      <c r="J46" s="15">
        <f>SUM(J35+F45-G45)</f>
        <v>1955.6299999999999</v>
      </c>
    </row>
    <row r="47" spans="1:10" x14ac:dyDescent="0.3">
      <c r="A47" s="16" t="s">
        <v>27</v>
      </c>
      <c r="B47" s="17"/>
      <c r="C47" s="17"/>
      <c r="D47" s="17"/>
      <c r="E47" s="17"/>
      <c r="F47" s="33">
        <f>SUM(F45+F34+F24+F13)</f>
        <v>33.520000000000003</v>
      </c>
      <c r="G47" s="33">
        <f>SUM(G45+G34+G24+G13)</f>
        <v>0</v>
      </c>
    </row>
  </sheetData>
  <mergeCells count="29">
    <mergeCell ref="B28:B29"/>
    <mergeCell ref="C28:C29"/>
    <mergeCell ref="D28:D29"/>
    <mergeCell ref="A38:A44"/>
    <mergeCell ref="A34:E34"/>
    <mergeCell ref="A37:C37"/>
    <mergeCell ref="A1:J1"/>
    <mergeCell ref="H3:I3"/>
    <mergeCell ref="A45:E45"/>
    <mergeCell ref="E38:E39"/>
    <mergeCell ref="B38:B39"/>
    <mergeCell ref="C38:C39"/>
    <mergeCell ref="A17:A23"/>
    <mergeCell ref="A28:A33"/>
    <mergeCell ref="D38:D39"/>
    <mergeCell ref="A24:E24"/>
    <mergeCell ref="A27:C27"/>
    <mergeCell ref="E17:E18"/>
    <mergeCell ref="E28:E29"/>
    <mergeCell ref="B17:B18"/>
    <mergeCell ref="C17:C18"/>
    <mergeCell ref="D17:D18"/>
    <mergeCell ref="A16:C16"/>
    <mergeCell ref="A6:A12"/>
    <mergeCell ref="A13:E13"/>
    <mergeCell ref="B6:B7"/>
    <mergeCell ref="C6:C7"/>
    <mergeCell ref="D6:D7"/>
    <mergeCell ref="E6:E7"/>
  </mergeCells>
  <pageMargins left="0.47244094488188981" right="0.47244094488188981" top="0.23622047244094491" bottom="0.15748031496062992" header="0.31496062992125984" footer="0.31496062992125984"/>
  <pageSetup paperSize="8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 PG 80149101</vt:lpstr>
      <vt:lpstr>IS 41810189</vt:lpstr>
      <vt:lpstr>' PG 80149101'!Print_Area</vt:lpstr>
      <vt:lpstr>'IS 41810189'!Print_Area</vt:lpstr>
    </vt:vector>
  </TitlesOfParts>
  <Company>Cyngor Gwynedd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 Shirley Wyn (AMG)</dc:creator>
  <cp:lastModifiedBy>Iolo Williams</cp:lastModifiedBy>
  <cp:lastPrinted>2019-07-22T10:06:47Z</cp:lastPrinted>
  <dcterms:created xsi:type="dcterms:W3CDTF">2018-09-06T11:40:32Z</dcterms:created>
  <dcterms:modified xsi:type="dcterms:W3CDTF">2024-05-28T16:44:29Z</dcterms:modified>
</cp:coreProperties>
</file>