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iolow\OneDrive\Documents\Cyngor Cymuned Beddgelert\Cyfrifon\2022-2023\"/>
    </mc:Choice>
  </mc:AlternateContent>
  <xr:revisionPtr revIDLastSave="0" documentId="13_ncr:1_{C1E6B391-44BC-4D59-9D5A-C8468415F7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 PG 80149101" sheetId="2" r:id="rId1"/>
    <sheet name="IS 41810189" sheetId="1" r:id="rId2"/>
  </sheets>
  <definedNames>
    <definedName name="_xlnm.Print_Area" localSheetId="0">' PG 80149101'!$A$1:$W$36</definedName>
    <definedName name="_xlnm.Print_Area" localSheetId="1">'IS 41810189'!$A$1:$K$15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23" i="2" l="1"/>
  <c r="N123" i="2"/>
  <c r="H123" i="2"/>
  <c r="G123" i="2" l="1"/>
  <c r="F123" i="2"/>
  <c r="G33" i="2"/>
  <c r="H33" i="2"/>
  <c r="I33" i="2"/>
  <c r="J33" i="2"/>
  <c r="K33" i="2"/>
  <c r="L33" i="2"/>
  <c r="M33" i="2"/>
  <c r="N33" i="2"/>
  <c r="O33" i="2"/>
  <c r="P33" i="2"/>
  <c r="Q33" i="2"/>
  <c r="F89" i="2"/>
  <c r="G89" i="2"/>
  <c r="H89" i="2"/>
  <c r="F33" i="2"/>
  <c r="I123" i="2"/>
  <c r="J123" i="2"/>
  <c r="K123" i="2"/>
  <c r="M123" i="2"/>
  <c r="O123" i="2"/>
  <c r="P123" i="2"/>
  <c r="Q123" i="2"/>
  <c r="R89" i="2"/>
  <c r="J89" i="2"/>
  <c r="K89" i="2"/>
  <c r="L89" i="2"/>
  <c r="M89" i="2"/>
  <c r="N89" i="2"/>
  <c r="O89" i="2"/>
  <c r="P89" i="2"/>
  <c r="Q89" i="2"/>
  <c r="I89" i="2"/>
  <c r="R57" i="2"/>
  <c r="F124" i="2" l="1"/>
  <c r="F34" i="2"/>
  <c r="G11" i="1"/>
  <c r="G13" i="1" s="1"/>
  <c r="F13" i="1"/>
  <c r="J14" i="1" l="1"/>
  <c r="R123" i="2"/>
  <c r="R33" i="2"/>
  <c r="G45" i="1" l="1"/>
  <c r="F45" i="1"/>
  <c r="G34" i="1"/>
  <c r="F34" i="1"/>
  <c r="G24" i="1"/>
  <c r="F24" i="1"/>
  <c r="Q57" i="2"/>
  <c r="P57" i="2"/>
  <c r="O57" i="2"/>
  <c r="N57" i="2"/>
  <c r="M57" i="2"/>
  <c r="L57" i="2"/>
  <c r="K57" i="2"/>
  <c r="J57" i="2"/>
  <c r="I57" i="2"/>
  <c r="H57" i="2"/>
  <c r="G57" i="2"/>
  <c r="F57" i="2"/>
  <c r="U7" i="2"/>
  <c r="U9" i="2" s="1"/>
  <c r="N126" i="2" l="1"/>
  <c r="I34" i="2"/>
  <c r="U35" i="2" s="1"/>
  <c r="F58" i="2"/>
  <c r="L126" i="2"/>
  <c r="P126" i="2"/>
  <c r="H126" i="2"/>
  <c r="F126" i="2"/>
  <c r="J126" i="2"/>
  <c r="I58" i="2"/>
  <c r="I90" i="2"/>
  <c r="I124" i="2"/>
  <c r="G126" i="2"/>
  <c r="I126" i="2"/>
  <c r="K126" i="2"/>
  <c r="M126" i="2"/>
  <c r="O126" i="2"/>
  <c r="Q126" i="2"/>
  <c r="G47" i="1"/>
  <c r="F47" i="1"/>
  <c r="J25" i="1"/>
  <c r="J35" i="1" s="1"/>
  <c r="J46" i="1" s="1"/>
  <c r="F90" i="2"/>
  <c r="U59" i="2" l="1"/>
  <c r="U91" i="2" l="1"/>
  <c r="U125" i="2" s="1"/>
  <c r="R12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iolow</author>
  </authors>
  <commentList>
    <comment ref="C15" authorId="0" shapeId="0" xr:uid="{8218A526-B025-462B-8CBF-F5CC2741BB87}">
      <text>
        <r>
          <rPr>
            <sz val="9"/>
            <color indexed="81"/>
            <rFont val="Tahoma"/>
            <family val="2"/>
          </rPr>
          <t xml:space="preserve">Taliad wedi ei anfon diwedd Ebrill unwaith oedd sicrhad bod y Precept wedi mynd i fewn i'r cyfrif
</t>
        </r>
      </text>
    </comment>
  </commentList>
</comments>
</file>

<file path=xl/sharedStrings.xml><?xml version="1.0" encoding="utf-8"?>
<sst xmlns="http://schemas.openxmlformats.org/spreadsheetml/2006/main" count="319" uniqueCount="93">
  <si>
    <t>Chwarter 1</t>
  </si>
  <si>
    <t>Chwarter 2</t>
  </si>
  <si>
    <t>Chwarter 3</t>
  </si>
  <si>
    <t>Chwarter 4</t>
  </si>
  <si>
    <t>Mewn</t>
  </si>
  <si>
    <t xml:space="preserve">Allan </t>
  </si>
  <si>
    <t>Allan</t>
  </si>
  <si>
    <t>Is Gyfanswm</t>
  </si>
  <si>
    <t>Cyfanswm Mewn / Allan</t>
  </si>
  <si>
    <t>Dyddiad</t>
  </si>
  <si>
    <t>Manylion</t>
  </si>
  <si>
    <t xml:space="preserve">Rhif y Siec </t>
  </si>
  <si>
    <t>£</t>
  </si>
  <si>
    <t>Balans y Cyfrif Diwedd Chwarter 1</t>
  </si>
  <si>
    <t>Balans y Cyfrif Diwedd Chwarter 3</t>
  </si>
  <si>
    <t>Balans y Cyfrif Diwedd Chwarter 4</t>
  </si>
  <si>
    <t>Precept/Grant</t>
  </si>
  <si>
    <t>Mynwentydd</t>
  </si>
  <si>
    <t xml:space="preserve">Arall </t>
  </si>
  <si>
    <t>Cyflwynwyd</t>
  </si>
  <si>
    <t>Cyflog Clerc</t>
  </si>
  <si>
    <t>Deunyddiau'r clerc / Costau ffon ayb</t>
  </si>
  <si>
    <t xml:space="preserve">Llys Buckley </t>
  </si>
  <si>
    <t>Hysbysebu</t>
  </si>
  <si>
    <t>Yswiriant</t>
  </si>
  <si>
    <t>Archwilio Cyfrifon</t>
  </si>
  <si>
    <t>HMRC</t>
  </si>
  <si>
    <t>CYFANSWM</t>
  </si>
  <si>
    <t xml:space="preserve">Cyflwynwyd </t>
  </si>
  <si>
    <t>1af o Orffennaf - 30ain o Fedi</t>
  </si>
  <si>
    <t xml:space="preserve">1af o Ebrill - 30ain o Fehefin </t>
  </si>
  <si>
    <t>1af o Hydref - 31ain o Rhagfyr</t>
  </si>
  <si>
    <t>1af o Ionawr - 31ain o Fawrth</t>
  </si>
  <si>
    <t xml:space="preserve">Mewn </t>
  </si>
  <si>
    <t>Balans y Cyfrif Diwedd Chwarter 2</t>
  </si>
  <si>
    <t>S137</t>
  </si>
  <si>
    <t>TAW yn ôl</t>
  </si>
  <si>
    <t>*</t>
  </si>
  <si>
    <t>Llog</t>
  </si>
  <si>
    <t>Balans sy'n dangos ar y datganiad banc 01/04/2022</t>
  </si>
  <si>
    <t>Sieciau heb eu cyflwyno o cyfnod 2021/22</t>
  </si>
  <si>
    <t>Gwir Falans y Cyfrif Cychwyn 01/04/2022</t>
  </si>
  <si>
    <t>CYFRIF BANC CYNGOR CYMUNED BEDDGELERT 2022 - 2023</t>
  </si>
  <si>
    <t xml:space="preserve">Cyngor Gwynedd - grant llwybrau cyhoeddus </t>
  </si>
  <si>
    <t xml:space="preserve">Ar lein </t>
  </si>
  <si>
    <t>CYFRIF BANC CYNGOR CYMUNED BEDDGELERT 2022-2023</t>
  </si>
  <si>
    <t>Parc Cenedlaethol Eryri - Grant Cymunedol Prosiect Cae Chwarae</t>
  </si>
  <si>
    <t>Elgan H Jones - ad-daliad pyst cae chwarae (treth eisoes wedi ei dalu 30/03/2022)</t>
  </si>
  <si>
    <t xml:space="preserve">Siec </t>
  </si>
  <si>
    <t>G L Jones Playgrounds (anfoneb 102990 am £10050.00 yn cynnwys TAW) a £19776.00 anfoneb 102989 (y treth o £3296.00 wedi ei dalu yn barod ar 29+30/03/2022)</t>
  </si>
  <si>
    <t xml:space="preserve">Precept Cyngor Gwynedd </t>
  </si>
  <si>
    <t>Costau Claddu llwch y diweddar MPW</t>
  </si>
  <si>
    <t xml:space="preserve">Dafydd Hardy - Rent Llys Bulkeley </t>
  </si>
  <si>
    <t>Costau HSBC</t>
  </si>
  <si>
    <t xml:space="preserve">Zurich - costau i adnewyddu Llys Bulkely </t>
  </si>
  <si>
    <t xml:space="preserve">Zurich - adnewyddu yswiriant </t>
  </si>
  <si>
    <t xml:space="preserve">Costau HSBC </t>
  </si>
  <si>
    <t xml:space="preserve">One Stop Promotions Ltd </t>
  </si>
  <si>
    <t xml:space="preserve">HMRC - VAT refund </t>
  </si>
  <si>
    <t>Dafydd Hardy - Rent Llys Bulkeley (taliadau oedd wedi gael ei ddal yn ol)</t>
  </si>
  <si>
    <t>Cyfraniadau Ariannol o dan Pwerau Arbennig e.e. S137</t>
  </si>
  <si>
    <t xml:space="preserve">Cyngor Gwynedd - ffioedd parcio </t>
  </si>
  <si>
    <t>JC Home Improvement and Locksmith - Gwaith Llys Bulkeley - taliad rhan 1 o 2</t>
  </si>
  <si>
    <t>JC Home Improvement and Locksmith - Gwaith Llys Bulkeley - taliad rhan 2 o 2</t>
  </si>
  <si>
    <t>Emyr Mortimer Cyf - paratoi cyflog y Clerc</t>
  </si>
  <si>
    <t xml:space="preserve">Cyflog y clerc am Ebrill, Mai, Mehefin a Gorffennaf </t>
  </si>
  <si>
    <t xml:space="preserve">HMRC - Treth ar cyflog y clerc </t>
  </si>
  <si>
    <t xml:space="preserve">Rospa - Archwiliad cae chwarae </t>
  </si>
  <si>
    <t xml:space="preserve">Cyngor Gwynedd - Archwiliad ar gyfrifon </t>
  </si>
  <si>
    <t>Pritchard Griffiths Cyf Costau claddu SH, OH &amp; ER</t>
  </si>
  <si>
    <t xml:space="preserve">* </t>
  </si>
  <si>
    <t xml:space="preserve">Beddgelert mewn Blodau </t>
  </si>
  <si>
    <t>Apel Eisteddfod 2023 (cyfraniad o dan A145)</t>
  </si>
  <si>
    <t>Ty Gobaith (cyfraniad o dan deddf elusennau 2011 - rhan 15)</t>
  </si>
  <si>
    <t>S137 neu o dan deddf arbennig</t>
  </si>
  <si>
    <t>Cyngor Gwynedd - costau etholiad cynghorau cymuned 2022</t>
  </si>
  <si>
    <t>Urdd Eryri (cyfraniad o dan A145)</t>
  </si>
  <si>
    <t>Cyflog y Clerc am Awst, Medi, Hydref a Tachwedd</t>
  </si>
  <si>
    <t>HMRC - Treth ar gyflog y Clerc</t>
  </si>
  <si>
    <t>Pritchard &amp; Griffiths Cyf (stad y diweddar SAD)</t>
  </si>
  <si>
    <t>Dawns i Bawb - Cymorth ariannol (cyfraniad o dan A145)</t>
  </si>
  <si>
    <t>Ifan Williams (Idris ag Ifan) torri gwair mynwentydd a llwybrau cyhoeddus - taliad rhan 1</t>
  </si>
  <si>
    <t>Ifan Williams (Idris ag Ifan) torri gwair mynwentydd a llwybrau cyhoeddus - taliad rhan 2</t>
  </si>
  <si>
    <t>Clwb Ffermwyn Ifanc Dyffryn Madog - Cymorth ariannol (cyfraniad o dan A19)</t>
  </si>
  <si>
    <t>Ambiwlans Awyr Cymru i Blant - Cymorth ariannol (cyfraniad o dan P15)</t>
  </si>
  <si>
    <t>Grant Llwybrau Cyhoeddus - torri gwair ayb</t>
  </si>
  <si>
    <t>Mcmillan Canser Cymru (cyfraniad o dan rhan 15)</t>
  </si>
  <si>
    <t>Unllais - aelodaeth 2023/24</t>
  </si>
  <si>
    <t xml:space="preserve">Tal aelodau - D Lane </t>
  </si>
  <si>
    <t>Ysgol Hafod Lon - cyfraniad tuag at feic (o dan Adran 19)</t>
  </si>
  <si>
    <t xml:space="preserve">Cyflog y Clerc am Rhagfyr, Ionawr, Chwefror a Mawrth </t>
  </si>
  <si>
    <t>Treth ar cyflog y Clerc</t>
  </si>
  <si>
    <t>Costau claddu CW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</si>
</sst>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Segoe UI"/>
      <family val="2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8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/>
    <xf numFmtId="1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/>
    <xf numFmtId="4" fontId="2" fillId="0" borderId="1" xfId="0" applyNumberFormat="1" applyFont="1" applyBorder="1"/>
    <xf numFmtId="14" fontId="2" fillId="0" borderId="1" xfId="0" applyNumberFormat="1" applyFont="1" applyBorder="1"/>
    <xf numFmtId="4" fontId="2" fillId="3" borderId="1" xfId="0" applyNumberFormat="1" applyFont="1" applyFill="1" applyBorder="1"/>
    <xf numFmtId="0" fontId="2" fillId="0" borderId="1" xfId="0" applyFont="1" applyBorder="1" applyAlignment="1">
      <alignment horizontal="right"/>
    </xf>
    <xf numFmtId="164" fontId="2" fillId="0" borderId="0" xfId="0" applyNumberFormat="1" applyFont="1"/>
    <xf numFmtId="164" fontId="2" fillId="0" borderId="3" xfId="0" applyNumberFormat="1" applyFont="1" applyBorder="1"/>
    <xf numFmtId="0" fontId="2" fillId="7" borderId="0" xfId="0" applyFont="1" applyFill="1"/>
    <xf numFmtId="0" fontId="2" fillId="5" borderId="0" xfId="0" applyFont="1" applyFill="1"/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4" fontId="2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4" fontId="1" fillId="2" borderId="1" xfId="0" applyNumberFormat="1" applyFont="1" applyFill="1" applyBorder="1" applyAlignment="1">
      <alignment horizontal="right"/>
    </xf>
    <xf numFmtId="4" fontId="1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4" fontId="1" fillId="2" borderId="1" xfId="0" applyNumberFormat="1" applyFont="1" applyFill="1" applyBorder="1"/>
    <xf numFmtId="4" fontId="1" fillId="5" borderId="3" xfId="0" applyNumberFormat="1" applyFont="1" applyFill="1" applyBorder="1"/>
    <xf numFmtId="164" fontId="1" fillId="0" borderId="3" xfId="0" applyNumberFormat="1" applyFont="1" applyBorder="1"/>
    <xf numFmtId="164" fontId="1" fillId="0" borderId="3" xfId="0" applyNumberFormat="1" applyFont="1" applyBorder="1" applyAlignment="1">
      <alignment wrapText="1"/>
    </xf>
    <xf numFmtId="164" fontId="1" fillId="0" borderId="0" xfId="0" applyNumberFormat="1" applyFont="1"/>
    <xf numFmtId="164" fontId="1" fillId="0" borderId="6" xfId="0" applyNumberFormat="1" applyFont="1" applyBorder="1"/>
    <xf numFmtId="0" fontId="2" fillId="0" borderId="0" xfId="0" applyFont="1" applyAlignment="1">
      <alignment wrapText="1"/>
    </xf>
    <xf numFmtId="4" fontId="1" fillId="0" borderId="8" xfId="0" applyNumberFormat="1" applyFont="1" applyBorder="1" applyAlignment="1">
      <alignment horizontal="right"/>
    </xf>
    <xf numFmtId="14" fontId="2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5" borderId="1" xfId="0" applyFont="1" applyFill="1" applyBorder="1"/>
    <xf numFmtId="14" fontId="2" fillId="5" borderId="1" xfId="0" applyNumberFormat="1" applyFont="1" applyFill="1" applyBorder="1"/>
    <xf numFmtId="14" fontId="0" fillId="0" borderId="10" xfId="0" applyNumberFormat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4" fontId="2" fillId="8" borderId="1" xfId="0" applyNumberFormat="1" applyFont="1" applyFill="1" applyBorder="1"/>
    <xf numFmtId="1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vertical="top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/>
    </xf>
    <xf numFmtId="4" fontId="1" fillId="5" borderId="16" xfId="0" applyNumberFormat="1" applyFont="1" applyFill="1" applyBorder="1"/>
    <xf numFmtId="0" fontId="2" fillId="5" borderId="1" xfId="0" applyFont="1" applyFill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/>
    </xf>
    <xf numFmtId="4" fontId="2" fillId="9" borderId="1" xfId="0" applyNumberFormat="1" applyFont="1" applyFill="1" applyBorder="1" applyAlignment="1">
      <alignment horizontal="center"/>
    </xf>
    <xf numFmtId="0" fontId="0" fillId="0" borderId="10" xfId="0" applyBorder="1" applyAlignment="1">
      <alignment vertical="center"/>
    </xf>
    <xf numFmtId="0" fontId="0" fillId="9" borderId="10" xfId="0" applyFill="1" applyBorder="1" applyAlignment="1">
      <alignment horizontal="center" vertical="center"/>
    </xf>
    <xf numFmtId="4" fontId="1" fillId="8" borderId="1" xfId="0" applyNumberFormat="1" applyFont="1" applyFill="1" applyBorder="1"/>
    <xf numFmtId="0" fontId="4" fillId="0" borderId="0" xfId="0" applyFont="1" applyAlignment="1">
      <alignment wrapText="1"/>
    </xf>
    <xf numFmtId="0" fontId="2" fillId="0" borderId="10" xfId="0" applyFont="1" applyBorder="1" applyAlignment="1">
      <alignment vertical="center"/>
    </xf>
    <xf numFmtId="14" fontId="2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top"/>
    </xf>
    <xf numFmtId="4" fontId="2" fillId="2" borderId="1" xfId="0" applyNumberFormat="1" applyFont="1" applyFill="1" applyBorder="1" applyAlignment="1">
      <alignment horizontal="left" indent="1"/>
    </xf>
    <xf numFmtId="4" fontId="2" fillId="3" borderId="1" xfId="0" applyNumberFormat="1" applyFont="1" applyFill="1" applyBorder="1" applyAlignment="1">
      <alignment horizontal="left" indent="1"/>
    </xf>
    <xf numFmtId="4" fontId="1" fillId="2" borderId="1" xfId="0" applyNumberFormat="1" applyFont="1" applyFill="1" applyBorder="1" applyAlignment="1">
      <alignment horizontal="right" vertical="center"/>
    </xf>
    <xf numFmtId="4" fontId="1" fillId="3" borderId="1" xfId="0" applyNumberFormat="1" applyFont="1" applyFill="1" applyBorder="1" applyAlignment="1">
      <alignment horizontal="right" vertical="center" wrapText="1"/>
    </xf>
    <xf numFmtId="4" fontId="1" fillId="3" borderId="1" xfId="0" applyNumberFormat="1" applyFont="1" applyFill="1" applyBorder="1" applyAlignment="1">
      <alignment horizontal="right"/>
    </xf>
    <xf numFmtId="14" fontId="0" fillId="0" borderId="12" xfId="0" applyNumberFormat="1" applyBorder="1" applyAlignment="1">
      <alignment vertical="center"/>
    </xf>
    <xf numFmtId="0" fontId="6" fillId="5" borderId="1" xfId="0" applyFont="1" applyFill="1" applyBorder="1" applyAlignment="1">
      <alignment vertical="center" wrapText="1"/>
    </xf>
    <xf numFmtId="14" fontId="2" fillId="5" borderId="1" xfId="0" applyNumberFormat="1" applyFont="1" applyFill="1" applyBorder="1" applyAlignment="1">
      <alignment horizontal="center"/>
    </xf>
    <xf numFmtId="0" fontId="2" fillId="5" borderId="10" xfId="0" applyFont="1" applyFill="1" applyBorder="1" applyAlignment="1">
      <alignment vertical="center" wrapText="1"/>
    </xf>
    <xf numFmtId="4" fontId="1" fillId="10" borderId="1" xfId="0" applyNumberFormat="1" applyFont="1" applyFill="1" applyBorder="1" applyAlignment="1">
      <alignment horizontal="center"/>
    </xf>
    <xf numFmtId="4" fontId="8" fillId="3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top"/>
    </xf>
    <xf numFmtId="0" fontId="2" fillId="5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5" borderId="10" xfId="0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/>
    </xf>
    <xf numFmtId="14" fontId="2" fillId="5" borderId="1" xfId="0" applyNumberFormat="1" applyFont="1" applyFill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14" fontId="2" fillId="5" borderId="1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/>
    <xf numFmtId="14" fontId="2" fillId="0" borderId="1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left" vertical="center"/>
    </xf>
    <xf numFmtId="14" fontId="2" fillId="0" borderId="10" xfId="0" applyNumberFormat="1" applyFont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14" fontId="2" fillId="0" borderId="12" xfId="0" applyNumberFormat="1" applyFont="1" applyBorder="1" applyAlignment="1">
      <alignment horizontal="right" vertical="center"/>
    </xf>
    <xf numFmtId="14" fontId="2" fillId="5" borderId="1" xfId="0" applyNumberFormat="1" applyFont="1" applyFill="1" applyBorder="1" applyAlignment="1">
      <alignment horizontal="right" vertical="center" wrapText="1"/>
    </xf>
    <xf numFmtId="14" fontId="2" fillId="5" borderId="1" xfId="0" applyNumberFormat="1" applyFont="1" applyFill="1" applyBorder="1" applyAlignment="1">
      <alignment horizontal="right" vertical="top"/>
    </xf>
    <xf numFmtId="14" fontId="2" fillId="5" borderId="1" xfId="0" applyNumberFormat="1" applyFont="1" applyFill="1" applyBorder="1" applyAlignment="1">
      <alignment horizontal="right" vertical="center"/>
    </xf>
    <xf numFmtId="4" fontId="3" fillId="9" borderId="9" xfId="0" applyNumberFormat="1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4" fontId="2" fillId="9" borderId="9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4" fontId="1" fillId="9" borderId="9" xfId="0" applyNumberFormat="1" applyFont="1" applyFill="1" applyBorder="1" applyAlignment="1">
      <alignment horizontal="center"/>
    </xf>
    <xf numFmtId="4" fontId="2" fillId="3" borderId="1" xfId="0" applyNumberFormat="1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right"/>
    </xf>
    <xf numFmtId="4" fontId="2" fillId="0" borderId="6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6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2" fillId="2" borderId="6" xfId="0" applyNumberFormat="1" applyFont="1" applyFill="1" applyBorder="1" applyAlignment="1">
      <alignment horizontal="center" vertical="center"/>
    </xf>
    <xf numFmtId="4" fontId="2" fillId="2" borderId="7" xfId="0" applyNumberFormat="1" applyFont="1" applyFill="1" applyBorder="1" applyAlignment="1">
      <alignment horizontal="center" vertical="center"/>
    </xf>
    <xf numFmtId="4" fontId="0" fillId="0" borderId="8" xfId="0" applyNumberFormat="1" applyBorder="1" applyAlignment="1">
      <alignment horizontal="center" vertical="center"/>
    </xf>
    <xf numFmtId="4" fontId="1" fillId="0" borderId="6" xfId="0" applyNumberFormat="1" applyFont="1" applyBorder="1" applyAlignment="1">
      <alignment horizontal="center"/>
    </xf>
    <xf numFmtId="4" fontId="1" fillId="0" borderId="7" xfId="0" applyNumberFormat="1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0" fontId="2" fillId="11" borderId="11" xfId="0" applyFont="1" applyFill="1" applyBorder="1" applyAlignment="1">
      <alignment horizontal="center" vertical="center"/>
    </xf>
    <xf numFmtId="0" fontId="0" fillId="11" borderId="12" xfId="0" applyFill="1" applyBorder="1" applyAlignment="1">
      <alignment horizontal="center" vertical="center"/>
    </xf>
    <xf numFmtId="0" fontId="2" fillId="0" borderId="15" xfId="0" applyFont="1" applyBorder="1"/>
    <xf numFmtId="0" fontId="0" fillId="9" borderId="10" xfId="0" applyFill="1" applyBorder="1" applyAlignment="1">
      <alignment horizontal="center"/>
    </xf>
    <xf numFmtId="0" fontId="1" fillId="6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4" fontId="1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1" fillId="2" borderId="6" xfId="0" applyNumberFormat="1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4" fontId="3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2" fillId="0" borderId="13" xfId="0" applyFont="1" applyBorder="1" applyAlignment="1">
      <alignment vertical="top" wrapText="1"/>
    </xf>
    <xf numFmtId="0" fontId="0" fillId="0" borderId="13" xfId="0" applyBorder="1" applyAlignment="1">
      <alignment vertical="top"/>
    </xf>
    <xf numFmtId="0" fontId="2" fillId="0" borderId="1" xfId="0" applyFont="1" applyBorder="1"/>
    <xf numFmtId="0" fontId="0" fillId="0" borderId="1" xfId="0" applyBorder="1"/>
    <xf numFmtId="0" fontId="2" fillId="0" borderId="3" xfId="0" applyFont="1" applyBorder="1" applyAlignment="1">
      <alignment wrapText="1"/>
    </xf>
    <xf numFmtId="0" fontId="0" fillId="0" borderId="3" xfId="0" applyBorder="1"/>
    <xf numFmtId="0" fontId="2" fillId="4" borderId="1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4" fontId="1" fillId="3" borderId="6" xfId="0" applyNumberFormat="1" applyFont="1" applyFill="1" applyBorder="1" applyAlignment="1">
      <alignment horizontal="center" vertical="center"/>
    </xf>
    <xf numFmtId="4" fontId="1" fillId="3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0" fontId="1" fillId="6" borderId="10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2" fillId="0" borderId="16" xfId="0" applyFont="1" applyBorder="1" applyAlignment="1">
      <alignment vertical="top" wrapText="1"/>
    </xf>
    <xf numFmtId="0" fontId="2" fillId="0" borderId="17" xfId="0" applyFont="1" applyBorder="1" applyAlignment="1">
      <alignment vertical="top" wrapText="1"/>
    </xf>
    <xf numFmtId="0" fontId="1" fillId="6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26"/>
  <sheetViews>
    <sheetView tabSelected="1" zoomScaleNormal="100" workbookViewId="0">
      <selection activeCell="G49" sqref="G49"/>
    </sheetView>
  </sheetViews>
  <sheetFormatPr defaultRowHeight="14.4" x14ac:dyDescent="0.3"/>
  <cols>
    <col min="1" max="1" width="11.33203125" style="2" customWidth="1"/>
    <col min="2" max="2" width="12.109375" style="2" customWidth="1"/>
    <col min="3" max="3" width="45" style="2" customWidth="1"/>
    <col min="4" max="4" width="13.44140625" style="2" customWidth="1"/>
    <col min="5" max="5" width="14.33203125" style="2" customWidth="1"/>
    <col min="6" max="6" width="16.6640625" style="21" customWidth="1"/>
    <col min="7" max="7" width="13.5546875" style="21" customWidth="1"/>
    <col min="8" max="8" width="11.33203125" style="21" customWidth="1"/>
    <col min="9" max="9" width="11.88671875" style="21" customWidth="1"/>
    <col min="10" max="10" width="14.6640625" style="21" customWidth="1"/>
    <col min="11" max="11" width="10" style="21" customWidth="1"/>
    <col min="12" max="12" width="10.33203125" style="21" customWidth="1"/>
    <col min="13" max="13" width="11.33203125" style="21" customWidth="1"/>
    <col min="14" max="14" width="12.33203125" style="21" customWidth="1"/>
    <col min="15" max="15" width="9.88671875" style="21" customWidth="1"/>
    <col min="16" max="16" width="11" style="21" customWidth="1"/>
    <col min="17" max="17" width="12" style="21" customWidth="1"/>
    <col min="18" max="18" width="12.88671875" style="58" customWidth="1"/>
    <col min="19" max="19" width="12.109375" style="2" customWidth="1"/>
    <col min="20" max="20" width="14.44140625" style="2" customWidth="1"/>
    <col min="21" max="21" width="15.109375" style="15" customWidth="1"/>
    <col min="22" max="22" width="11.5546875" bestFit="1" customWidth="1"/>
  </cols>
  <sheetData>
    <row r="1" spans="1:22" x14ac:dyDescent="0.3">
      <c r="A1" s="140" t="s">
        <v>42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</row>
    <row r="2" spans="1:22" ht="10.5" customHeight="1" x14ac:dyDescent="0.3">
      <c r="U2" s="15" t="s">
        <v>12</v>
      </c>
    </row>
    <row r="3" spans="1:22" ht="36.75" customHeight="1" x14ac:dyDescent="0.3">
      <c r="S3" s="141" t="s">
        <v>39</v>
      </c>
      <c r="T3" s="142"/>
      <c r="U3" s="36">
        <v>22764.9</v>
      </c>
      <c r="V3" s="1"/>
    </row>
    <row r="4" spans="1:22" x14ac:dyDescent="0.3">
      <c r="U4" s="37"/>
    </row>
    <row r="5" spans="1:22" ht="30" customHeight="1" x14ac:dyDescent="0.3">
      <c r="S5" s="143" t="s">
        <v>40</v>
      </c>
      <c r="T5" s="144"/>
      <c r="U5" s="37"/>
      <c r="V5" s="26" t="s">
        <v>28</v>
      </c>
    </row>
    <row r="6" spans="1:22" x14ac:dyDescent="0.3">
      <c r="S6" s="145"/>
      <c r="T6" s="146"/>
      <c r="U6" s="38"/>
      <c r="V6" s="27"/>
    </row>
    <row r="7" spans="1:22" x14ac:dyDescent="0.3">
      <c r="U7" s="37">
        <f>SUM(U6:U6)</f>
        <v>0</v>
      </c>
    </row>
    <row r="8" spans="1:22" ht="10.5" customHeight="1" x14ac:dyDescent="0.3">
      <c r="U8" s="37"/>
    </row>
    <row r="9" spans="1:22" ht="25.5" customHeight="1" x14ac:dyDescent="0.3">
      <c r="S9" s="147" t="s">
        <v>41</v>
      </c>
      <c r="T9" s="148"/>
      <c r="U9" s="35">
        <f>SUM(U3-U7)</f>
        <v>22764.9</v>
      </c>
    </row>
    <row r="10" spans="1:22" x14ac:dyDescent="0.3">
      <c r="A10" s="2" t="s">
        <v>30</v>
      </c>
    </row>
    <row r="11" spans="1:22" x14ac:dyDescent="0.3">
      <c r="A11" s="113" t="s">
        <v>0</v>
      </c>
      <c r="B11" s="130" t="s">
        <v>9</v>
      </c>
      <c r="C11" s="130" t="s">
        <v>10</v>
      </c>
      <c r="D11" s="130" t="s">
        <v>11</v>
      </c>
      <c r="E11" s="135" t="s">
        <v>19</v>
      </c>
      <c r="F11" s="138" t="s">
        <v>4</v>
      </c>
      <c r="G11" s="138"/>
      <c r="H11" s="139"/>
      <c r="I11" s="151" t="s">
        <v>5</v>
      </c>
      <c r="J11" s="152"/>
      <c r="K11" s="152"/>
      <c r="L11" s="152"/>
      <c r="M11" s="153"/>
      <c r="N11" s="153"/>
      <c r="O11" s="153"/>
      <c r="P11" s="153"/>
      <c r="Q11" s="139"/>
      <c r="R11" s="98" t="s">
        <v>36</v>
      </c>
      <c r="S11" s="4"/>
    </row>
    <row r="12" spans="1:22" ht="40.799999999999997" customHeight="1" x14ac:dyDescent="0.3">
      <c r="A12" s="149"/>
      <c r="B12" s="131"/>
      <c r="C12" s="131"/>
      <c r="D12" s="131"/>
      <c r="E12" s="136"/>
      <c r="F12" s="22" t="s">
        <v>16</v>
      </c>
      <c r="G12" s="23" t="s">
        <v>17</v>
      </c>
      <c r="H12" s="23" t="s">
        <v>18</v>
      </c>
      <c r="I12" s="24" t="s">
        <v>20</v>
      </c>
      <c r="J12" s="24" t="s">
        <v>21</v>
      </c>
      <c r="K12" s="24" t="s">
        <v>22</v>
      </c>
      <c r="L12" s="25" t="s">
        <v>18</v>
      </c>
      <c r="M12" s="25" t="s">
        <v>23</v>
      </c>
      <c r="N12" s="77" t="s">
        <v>60</v>
      </c>
      <c r="O12" s="25" t="s">
        <v>24</v>
      </c>
      <c r="P12" s="24" t="s">
        <v>25</v>
      </c>
      <c r="Q12" s="25" t="s">
        <v>26</v>
      </c>
      <c r="R12" s="115"/>
      <c r="S12" s="4"/>
    </row>
    <row r="13" spans="1:22" ht="18" customHeight="1" x14ac:dyDescent="0.3">
      <c r="A13" s="149"/>
      <c r="B13" s="45">
        <v>44657</v>
      </c>
      <c r="C13" s="60" t="s">
        <v>43</v>
      </c>
      <c r="D13" s="60" t="s">
        <v>44</v>
      </c>
      <c r="E13" s="72">
        <v>44657</v>
      </c>
      <c r="F13" s="69">
        <v>697.9</v>
      </c>
      <c r="G13" s="69"/>
      <c r="H13" s="69"/>
      <c r="I13" s="70"/>
      <c r="J13" s="24"/>
      <c r="K13" s="24"/>
      <c r="L13" s="25"/>
      <c r="M13" s="25"/>
      <c r="N13" s="24"/>
      <c r="O13" s="25"/>
      <c r="P13" s="24"/>
      <c r="Q13" s="25"/>
      <c r="R13" s="61">
        <v>0</v>
      </c>
      <c r="S13" s="4"/>
    </row>
    <row r="14" spans="1:22" ht="31.2" customHeight="1" x14ac:dyDescent="0.3">
      <c r="A14" s="149"/>
      <c r="B14" s="57">
        <v>44658</v>
      </c>
      <c r="C14" s="19" t="s">
        <v>46</v>
      </c>
      <c r="D14" s="6" t="s">
        <v>44</v>
      </c>
      <c r="E14" s="12">
        <v>44658</v>
      </c>
      <c r="F14" s="28">
        <v>1328.3</v>
      </c>
      <c r="G14" s="28"/>
      <c r="H14" s="28"/>
      <c r="I14" s="71"/>
      <c r="J14" s="29"/>
      <c r="K14" s="29"/>
      <c r="L14" s="29"/>
      <c r="M14" s="29"/>
      <c r="N14" s="29"/>
      <c r="O14" s="29"/>
      <c r="P14" s="29"/>
      <c r="Q14" s="29"/>
      <c r="R14" s="54">
        <v>0</v>
      </c>
      <c r="S14" s="4"/>
    </row>
    <row r="15" spans="1:22" ht="45.6" customHeight="1" x14ac:dyDescent="0.3">
      <c r="A15" s="149"/>
      <c r="B15" s="7">
        <v>44676</v>
      </c>
      <c r="C15" s="73" t="s">
        <v>49</v>
      </c>
      <c r="D15" s="6" t="s">
        <v>48</v>
      </c>
      <c r="E15" s="12">
        <v>44705</v>
      </c>
      <c r="F15" s="28"/>
      <c r="G15" s="28"/>
      <c r="H15" s="28"/>
      <c r="I15" s="71"/>
      <c r="J15" s="30"/>
      <c r="K15" s="30"/>
      <c r="L15" s="30">
        <v>26530</v>
      </c>
      <c r="M15" s="30"/>
      <c r="N15" s="30"/>
      <c r="O15" s="30"/>
      <c r="P15" s="30"/>
      <c r="Q15" s="30"/>
      <c r="R15" s="76"/>
    </row>
    <row r="16" spans="1:22" ht="27.75" customHeight="1" x14ac:dyDescent="0.3">
      <c r="A16" s="149"/>
      <c r="B16" s="7">
        <v>44677</v>
      </c>
      <c r="C16" s="19" t="s">
        <v>47</v>
      </c>
      <c r="D16" s="6" t="s">
        <v>44</v>
      </c>
      <c r="E16" s="12">
        <v>44677</v>
      </c>
      <c r="F16" s="28"/>
      <c r="G16" s="28"/>
      <c r="H16" s="28"/>
      <c r="I16" s="71"/>
      <c r="J16" s="30"/>
      <c r="K16" s="30"/>
      <c r="L16" s="30">
        <v>52.7</v>
      </c>
      <c r="M16" s="30"/>
      <c r="N16" s="30"/>
      <c r="O16" s="30"/>
      <c r="P16" s="30"/>
      <c r="Q16" s="30"/>
      <c r="R16" s="76"/>
    </row>
    <row r="17" spans="1:18" ht="27.75" customHeight="1" x14ac:dyDescent="0.3">
      <c r="A17" s="149"/>
      <c r="B17" s="7">
        <v>44678</v>
      </c>
      <c r="C17" s="75" t="s">
        <v>53</v>
      </c>
      <c r="D17" s="6" t="s">
        <v>44</v>
      </c>
      <c r="E17" s="12">
        <v>44678</v>
      </c>
      <c r="F17" s="28"/>
      <c r="G17" s="28"/>
      <c r="H17" s="28"/>
      <c r="I17" s="71"/>
      <c r="J17" s="30"/>
      <c r="K17" s="30"/>
      <c r="L17" s="30">
        <v>8</v>
      </c>
      <c r="M17" s="30"/>
      <c r="N17" s="30"/>
      <c r="O17" s="30"/>
      <c r="P17" s="30"/>
      <c r="Q17" s="30"/>
      <c r="R17" s="76"/>
    </row>
    <row r="18" spans="1:18" x14ac:dyDescent="0.3">
      <c r="A18" s="149"/>
      <c r="B18" s="7">
        <v>44680</v>
      </c>
      <c r="C18" s="64" t="s">
        <v>50</v>
      </c>
      <c r="D18" s="6" t="s">
        <v>44</v>
      </c>
      <c r="E18" s="44">
        <v>44680</v>
      </c>
      <c r="F18" s="28">
        <v>8500</v>
      </c>
      <c r="G18" s="28"/>
      <c r="H18" s="28"/>
      <c r="I18" s="71"/>
      <c r="J18" s="30"/>
      <c r="K18" s="30"/>
      <c r="L18" s="30"/>
      <c r="M18" s="30"/>
      <c r="N18" s="30"/>
      <c r="O18" s="30"/>
      <c r="P18" s="30"/>
      <c r="Q18" s="30"/>
      <c r="R18" s="76"/>
    </row>
    <row r="19" spans="1:18" x14ac:dyDescent="0.3">
      <c r="A19" s="149"/>
      <c r="B19" s="7">
        <v>44687</v>
      </c>
      <c r="C19" s="64" t="s">
        <v>52</v>
      </c>
      <c r="D19" s="6" t="s">
        <v>44</v>
      </c>
      <c r="E19" s="44">
        <v>44687</v>
      </c>
      <c r="F19" s="28"/>
      <c r="G19" s="28"/>
      <c r="H19" s="28">
        <v>206.92</v>
      </c>
      <c r="I19" s="71"/>
      <c r="J19" s="30"/>
      <c r="K19" s="30"/>
      <c r="L19" s="30"/>
      <c r="M19" s="30"/>
      <c r="N19" s="30"/>
      <c r="O19" s="30"/>
      <c r="P19" s="30"/>
      <c r="Q19" s="30"/>
      <c r="R19" s="76"/>
    </row>
    <row r="20" spans="1:18" ht="16.8" customHeight="1" x14ac:dyDescent="0.3">
      <c r="A20" s="149"/>
      <c r="B20" s="74">
        <v>44690</v>
      </c>
      <c r="C20" s="19" t="s">
        <v>51</v>
      </c>
      <c r="D20" s="43" t="s">
        <v>44</v>
      </c>
      <c r="E20" s="44">
        <v>44690</v>
      </c>
      <c r="F20" s="28"/>
      <c r="G20" s="28">
        <v>150</v>
      </c>
      <c r="H20" s="28"/>
      <c r="I20" s="71"/>
      <c r="J20" s="30"/>
      <c r="K20" s="30"/>
      <c r="L20" s="30"/>
      <c r="M20" s="30"/>
      <c r="N20" s="30"/>
      <c r="O20" s="30"/>
      <c r="P20" s="30"/>
      <c r="Q20" s="30"/>
      <c r="R20" s="76"/>
    </row>
    <row r="21" spans="1:18" x14ac:dyDescent="0.3">
      <c r="A21" s="149"/>
      <c r="B21" s="7">
        <v>44701</v>
      </c>
      <c r="C21" s="20" t="s">
        <v>54</v>
      </c>
      <c r="D21" s="6" t="s">
        <v>44</v>
      </c>
      <c r="E21" s="44">
        <v>44701</v>
      </c>
      <c r="F21" s="28"/>
      <c r="G21" s="28"/>
      <c r="H21" s="28">
        <v>3550</v>
      </c>
      <c r="I21" s="71"/>
      <c r="J21" s="30"/>
      <c r="K21" s="30"/>
      <c r="L21" s="30"/>
      <c r="M21" s="30"/>
      <c r="N21" s="30"/>
      <c r="O21" s="30"/>
      <c r="P21" s="30"/>
      <c r="Q21" s="30"/>
      <c r="R21" s="76"/>
    </row>
    <row r="22" spans="1:18" x14ac:dyDescent="0.3">
      <c r="A22" s="149"/>
      <c r="B22" s="7">
        <v>44708</v>
      </c>
      <c r="C22" s="20" t="s">
        <v>56</v>
      </c>
      <c r="D22" s="6" t="s">
        <v>44</v>
      </c>
      <c r="E22" s="44">
        <v>44708</v>
      </c>
      <c r="F22" s="28"/>
      <c r="G22" s="28"/>
      <c r="H22" s="28"/>
      <c r="I22" s="71"/>
      <c r="J22" s="30"/>
      <c r="K22" s="30"/>
      <c r="L22" s="30">
        <v>8</v>
      </c>
      <c r="M22" s="30"/>
      <c r="N22" s="30"/>
      <c r="O22" s="30"/>
      <c r="P22" s="30"/>
      <c r="Q22" s="30"/>
      <c r="R22" s="76"/>
    </row>
    <row r="23" spans="1:18" x14ac:dyDescent="0.3">
      <c r="A23" s="149"/>
      <c r="B23" s="7">
        <v>44712</v>
      </c>
      <c r="C23" s="20" t="s">
        <v>55</v>
      </c>
      <c r="D23" s="43" t="s">
        <v>44</v>
      </c>
      <c r="E23" s="44">
        <v>44712</v>
      </c>
      <c r="F23" s="28"/>
      <c r="G23" s="28"/>
      <c r="H23" s="28"/>
      <c r="I23" s="71"/>
      <c r="J23" s="62"/>
      <c r="K23" s="30"/>
      <c r="L23" s="30">
        <v>1247.79</v>
      </c>
      <c r="M23" s="30"/>
      <c r="N23" s="30"/>
      <c r="O23" s="30"/>
      <c r="P23" s="30"/>
      <c r="Q23" s="30"/>
      <c r="R23" s="76"/>
    </row>
    <row r="24" spans="1:18" x14ac:dyDescent="0.3">
      <c r="A24" s="149"/>
      <c r="B24" s="7">
        <v>44719</v>
      </c>
      <c r="C24" s="20" t="s">
        <v>58</v>
      </c>
      <c r="D24" s="43" t="s">
        <v>44</v>
      </c>
      <c r="E24" s="44">
        <v>44719</v>
      </c>
      <c r="F24" s="28"/>
      <c r="G24" s="28"/>
      <c r="H24" s="28">
        <v>5991.36</v>
      </c>
      <c r="I24" s="71"/>
      <c r="J24" s="62"/>
      <c r="K24" s="30"/>
      <c r="L24" s="30"/>
      <c r="M24" s="30"/>
      <c r="N24" s="30"/>
      <c r="O24" s="30"/>
      <c r="P24" s="30"/>
      <c r="Q24" s="30"/>
      <c r="R24" s="76"/>
    </row>
    <row r="25" spans="1:18" x14ac:dyDescent="0.3">
      <c r="A25" s="149"/>
      <c r="B25" s="7">
        <v>44719</v>
      </c>
      <c r="C25" s="20" t="s">
        <v>52</v>
      </c>
      <c r="D25" s="43" t="s">
        <v>44</v>
      </c>
      <c r="E25" s="44">
        <v>44719</v>
      </c>
      <c r="F25" s="28"/>
      <c r="G25" s="28"/>
      <c r="H25" s="28">
        <v>478.46</v>
      </c>
      <c r="I25" s="71"/>
      <c r="J25" s="62"/>
      <c r="K25" s="30"/>
      <c r="L25" s="30"/>
      <c r="M25" s="30"/>
      <c r="N25" s="30"/>
      <c r="O25" s="30"/>
      <c r="P25" s="30"/>
      <c r="Q25" s="30"/>
      <c r="R25" s="76"/>
    </row>
    <row r="26" spans="1:18" x14ac:dyDescent="0.3">
      <c r="A26" s="149"/>
      <c r="B26" s="7">
        <v>44726</v>
      </c>
      <c r="C26" s="6" t="s">
        <v>57</v>
      </c>
      <c r="D26" s="6" t="s">
        <v>44</v>
      </c>
      <c r="E26" s="44">
        <v>44726</v>
      </c>
      <c r="F26" s="28"/>
      <c r="G26" s="28"/>
      <c r="H26" s="28"/>
      <c r="I26" s="71"/>
      <c r="J26" s="30"/>
      <c r="K26" s="30"/>
      <c r="L26" s="30">
        <v>150.54</v>
      </c>
      <c r="M26" s="30"/>
      <c r="N26" s="30"/>
      <c r="O26" s="30"/>
      <c r="P26" s="30"/>
      <c r="Q26" s="30"/>
      <c r="R26" s="54">
        <v>25.09</v>
      </c>
    </row>
    <row r="27" spans="1:18" ht="24.6" customHeight="1" x14ac:dyDescent="0.3">
      <c r="A27" s="149"/>
      <c r="B27" s="7">
        <v>44728</v>
      </c>
      <c r="C27" s="19" t="s">
        <v>59</v>
      </c>
      <c r="D27" s="43" t="s">
        <v>44</v>
      </c>
      <c r="E27" s="44">
        <v>44728</v>
      </c>
      <c r="F27" s="28"/>
      <c r="G27" s="28"/>
      <c r="H27" s="28">
        <v>750</v>
      </c>
      <c r="I27" s="71"/>
      <c r="J27" s="30"/>
      <c r="K27" s="30"/>
      <c r="L27" s="30"/>
      <c r="M27" s="30"/>
      <c r="N27" s="30"/>
      <c r="O27" s="30"/>
      <c r="P27" s="30"/>
      <c r="Q27" s="30"/>
      <c r="R27" s="54"/>
    </row>
    <row r="28" spans="1:18" x14ac:dyDescent="0.3">
      <c r="A28" s="149"/>
      <c r="B28" s="7">
        <v>44734</v>
      </c>
      <c r="C28" s="20" t="s">
        <v>61</v>
      </c>
      <c r="D28" s="43" t="s">
        <v>44</v>
      </c>
      <c r="E28" s="44">
        <v>44734</v>
      </c>
      <c r="F28" s="28"/>
      <c r="G28" s="28"/>
      <c r="H28" s="28">
        <v>1453.38</v>
      </c>
      <c r="I28" s="71"/>
      <c r="J28" s="30"/>
      <c r="K28" s="30"/>
      <c r="L28" s="30"/>
      <c r="M28" s="30"/>
      <c r="N28" s="30"/>
      <c r="O28" s="30"/>
      <c r="P28" s="30"/>
      <c r="Q28" s="30"/>
      <c r="R28" s="54"/>
    </row>
    <row r="29" spans="1:18" ht="18" customHeight="1" x14ac:dyDescent="0.3">
      <c r="A29" s="149"/>
      <c r="B29" s="7">
        <v>44739</v>
      </c>
      <c r="C29" s="19" t="s">
        <v>53</v>
      </c>
      <c r="D29" s="43" t="s">
        <v>44</v>
      </c>
      <c r="E29" s="44">
        <v>44739</v>
      </c>
      <c r="F29" s="28"/>
      <c r="G29" s="28"/>
      <c r="H29" s="28"/>
      <c r="I29" s="30"/>
      <c r="J29" s="30"/>
      <c r="K29" s="30"/>
      <c r="L29" s="30">
        <v>9</v>
      </c>
      <c r="M29" s="30"/>
      <c r="N29" s="30"/>
      <c r="O29" s="30"/>
      <c r="P29" s="30"/>
      <c r="Q29" s="30"/>
      <c r="R29" s="54"/>
    </row>
    <row r="30" spans="1:18" ht="36" customHeight="1" x14ac:dyDescent="0.3">
      <c r="A30" s="149"/>
      <c r="B30" s="7">
        <v>44740</v>
      </c>
      <c r="C30" s="79" t="s">
        <v>62</v>
      </c>
      <c r="D30" s="49" t="s">
        <v>44</v>
      </c>
      <c r="E30" s="78">
        <v>44740</v>
      </c>
      <c r="F30" s="28"/>
      <c r="G30" s="28"/>
      <c r="H30" s="28"/>
      <c r="I30" s="30"/>
      <c r="J30" s="30"/>
      <c r="K30" s="30">
        <v>2000</v>
      </c>
      <c r="L30" s="30"/>
      <c r="M30" s="30"/>
      <c r="N30" s="30"/>
      <c r="O30" s="30"/>
      <c r="P30" s="30"/>
      <c r="Q30" s="30"/>
      <c r="R30" s="54"/>
    </row>
    <row r="31" spans="1:18" ht="27.6" x14ac:dyDescent="0.3">
      <c r="A31" s="149"/>
      <c r="B31" s="7">
        <v>44741</v>
      </c>
      <c r="C31" s="79" t="s">
        <v>63</v>
      </c>
      <c r="D31" s="49" t="s">
        <v>44</v>
      </c>
      <c r="E31" s="78">
        <v>44741</v>
      </c>
      <c r="F31" s="28"/>
      <c r="G31" s="28"/>
      <c r="H31" s="28"/>
      <c r="I31" s="30"/>
      <c r="J31" s="30"/>
      <c r="K31" s="30">
        <v>1800</v>
      </c>
      <c r="L31" s="30"/>
      <c r="M31" s="30"/>
      <c r="N31" s="30"/>
      <c r="O31" s="30"/>
      <c r="P31" s="30"/>
      <c r="Q31" s="30"/>
      <c r="R31" s="54"/>
    </row>
    <row r="32" spans="1:18" x14ac:dyDescent="0.3">
      <c r="A32" s="150"/>
      <c r="B32" s="7">
        <v>44741</v>
      </c>
      <c r="C32" s="79" t="s">
        <v>64</v>
      </c>
      <c r="D32" s="49" t="s">
        <v>44</v>
      </c>
      <c r="E32" s="78">
        <v>44741</v>
      </c>
      <c r="F32" s="28"/>
      <c r="G32" s="28"/>
      <c r="H32" s="28"/>
      <c r="I32" s="30"/>
      <c r="J32" s="30"/>
      <c r="K32" s="30"/>
      <c r="L32" s="30">
        <v>99.6</v>
      </c>
      <c r="M32" s="30"/>
      <c r="N32" s="30"/>
      <c r="O32" s="30"/>
      <c r="P32" s="30"/>
      <c r="Q32" s="30"/>
      <c r="R32" s="54"/>
    </row>
    <row r="33" spans="1:21" x14ac:dyDescent="0.3">
      <c r="A33" s="105" t="s">
        <v>7</v>
      </c>
      <c r="B33" s="105"/>
      <c r="C33" s="105"/>
      <c r="D33" s="105"/>
      <c r="E33" s="106"/>
      <c r="F33" s="31">
        <f t="shared" ref="F33:Q33" si="0">SUM(F13:F32)</f>
        <v>10526.2</v>
      </c>
      <c r="G33" s="31">
        <f t="shared" si="0"/>
        <v>150</v>
      </c>
      <c r="H33" s="31">
        <f t="shared" si="0"/>
        <v>12430.119999999999</v>
      </c>
      <c r="I33" s="31">
        <f t="shared" si="0"/>
        <v>0</v>
      </c>
      <c r="J33" s="31">
        <f t="shared" si="0"/>
        <v>0</v>
      </c>
      <c r="K33" s="31">
        <f t="shared" si="0"/>
        <v>3800</v>
      </c>
      <c r="L33" s="31">
        <f t="shared" si="0"/>
        <v>28105.63</v>
      </c>
      <c r="M33" s="31">
        <f t="shared" si="0"/>
        <v>0</v>
      </c>
      <c r="N33" s="31">
        <f t="shared" si="0"/>
        <v>0</v>
      </c>
      <c r="O33" s="31">
        <f t="shared" si="0"/>
        <v>0</v>
      </c>
      <c r="P33" s="31">
        <f t="shared" si="0"/>
        <v>0</v>
      </c>
      <c r="Q33" s="31">
        <f t="shared" si="0"/>
        <v>0</v>
      </c>
      <c r="R33" s="102">
        <f>SUM(R14:R32)</f>
        <v>25.09</v>
      </c>
    </row>
    <row r="34" spans="1:21" x14ac:dyDescent="0.3">
      <c r="A34" s="107" t="s">
        <v>8</v>
      </c>
      <c r="B34" s="107"/>
      <c r="C34" s="107"/>
      <c r="D34" s="107"/>
      <c r="E34" s="108"/>
      <c r="F34" s="154">
        <f>SUM(F33,G33,H33)</f>
        <v>23106.32</v>
      </c>
      <c r="G34" s="154"/>
      <c r="H34" s="155"/>
      <c r="I34" s="122">
        <f>SUM(I33:Q33)</f>
        <v>31905.63</v>
      </c>
      <c r="J34" s="123"/>
      <c r="K34" s="123"/>
      <c r="L34" s="123"/>
      <c r="M34" s="125"/>
      <c r="N34" s="125"/>
      <c r="O34" s="125"/>
      <c r="P34" s="125"/>
      <c r="Q34" s="124"/>
      <c r="R34" s="129"/>
      <c r="S34" s="4"/>
    </row>
    <row r="35" spans="1:21" ht="41.4" x14ac:dyDescent="0.3">
      <c r="T35" s="3" t="s">
        <v>13</v>
      </c>
      <c r="U35" s="35">
        <f>SUM(U9+F34-I34)</f>
        <v>13965.59</v>
      </c>
    </row>
    <row r="36" spans="1:21" x14ac:dyDescent="0.3">
      <c r="T36" s="39"/>
      <c r="U36" s="37"/>
    </row>
    <row r="37" spans="1:21" x14ac:dyDescent="0.3">
      <c r="A37" s="128" t="s">
        <v>29</v>
      </c>
      <c r="B37" s="128"/>
      <c r="C37" s="128"/>
    </row>
    <row r="38" spans="1:21" x14ac:dyDescent="0.3">
      <c r="A38" s="113" t="s">
        <v>1</v>
      </c>
      <c r="B38" s="130" t="s">
        <v>9</v>
      </c>
      <c r="C38" s="130" t="s">
        <v>10</v>
      </c>
      <c r="D38" s="130" t="s">
        <v>11</v>
      </c>
      <c r="E38" s="135" t="s">
        <v>19</v>
      </c>
      <c r="F38" s="137" t="s">
        <v>4</v>
      </c>
      <c r="G38" s="138"/>
      <c r="H38" s="139"/>
      <c r="I38" s="133" t="s">
        <v>6</v>
      </c>
      <c r="J38" s="133"/>
      <c r="K38" s="133"/>
      <c r="L38" s="133"/>
      <c r="M38" s="134"/>
      <c r="N38" s="134"/>
      <c r="O38" s="134"/>
      <c r="P38" s="134"/>
      <c r="Q38" s="134"/>
      <c r="R38" s="98" t="s">
        <v>36</v>
      </c>
      <c r="S38" s="4"/>
    </row>
    <row r="39" spans="1:21" ht="41.4" x14ac:dyDescent="0.3">
      <c r="A39" s="113"/>
      <c r="B39" s="131"/>
      <c r="C39" s="131"/>
      <c r="D39" s="132"/>
      <c r="E39" s="136"/>
      <c r="F39" s="22" t="s">
        <v>16</v>
      </c>
      <c r="G39" s="23" t="s">
        <v>17</v>
      </c>
      <c r="H39" s="23" t="s">
        <v>18</v>
      </c>
      <c r="I39" s="24" t="s">
        <v>20</v>
      </c>
      <c r="J39" s="24" t="s">
        <v>21</v>
      </c>
      <c r="K39" s="24" t="s">
        <v>22</v>
      </c>
      <c r="L39" s="25" t="s">
        <v>18</v>
      </c>
      <c r="M39" s="25" t="s">
        <v>23</v>
      </c>
      <c r="N39" s="24" t="s">
        <v>74</v>
      </c>
      <c r="O39" s="25" t="s">
        <v>24</v>
      </c>
      <c r="P39" s="24" t="s">
        <v>25</v>
      </c>
      <c r="Q39" s="25" t="s">
        <v>26</v>
      </c>
      <c r="R39" s="99"/>
      <c r="S39" s="4"/>
    </row>
    <row r="40" spans="1:21" x14ac:dyDescent="0.3">
      <c r="A40" s="113"/>
      <c r="B40" s="7">
        <v>44747</v>
      </c>
      <c r="C40" s="20" t="s">
        <v>52</v>
      </c>
      <c r="D40" s="43" t="s">
        <v>44</v>
      </c>
      <c r="E40" s="44">
        <v>44747</v>
      </c>
      <c r="F40" s="28"/>
      <c r="G40" s="28"/>
      <c r="H40" s="28">
        <v>478.46</v>
      </c>
      <c r="I40" s="30"/>
      <c r="J40" s="62"/>
      <c r="K40" s="30"/>
      <c r="L40" s="30"/>
      <c r="M40" s="30"/>
      <c r="N40" s="30"/>
      <c r="O40" s="30"/>
      <c r="P40" s="30"/>
      <c r="Q40" s="30"/>
      <c r="R40" s="54"/>
    </row>
    <row r="41" spans="1:21" x14ac:dyDescent="0.3">
      <c r="A41" s="113"/>
      <c r="B41" s="7">
        <v>44767</v>
      </c>
      <c r="C41" s="19" t="s">
        <v>65</v>
      </c>
      <c r="D41" s="6" t="s">
        <v>44</v>
      </c>
      <c r="E41" s="12">
        <v>44767</v>
      </c>
      <c r="F41" s="28"/>
      <c r="G41" s="28"/>
      <c r="H41" s="28"/>
      <c r="I41" s="30">
        <v>872.75</v>
      </c>
      <c r="J41" s="30">
        <v>146.08000000000001</v>
      </c>
      <c r="K41" s="30"/>
      <c r="L41" s="30"/>
      <c r="M41" s="30"/>
      <c r="N41" s="30"/>
      <c r="O41" s="30"/>
      <c r="P41" s="30"/>
      <c r="Q41" s="30"/>
      <c r="R41" s="54"/>
    </row>
    <row r="42" spans="1:21" x14ac:dyDescent="0.3">
      <c r="A42" s="113"/>
      <c r="B42" s="57">
        <v>44767</v>
      </c>
      <c r="C42" s="20" t="s">
        <v>66</v>
      </c>
      <c r="D42" s="6" t="s">
        <v>44</v>
      </c>
      <c r="E42" s="12">
        <v>44767</v>
      </c>
      <c r="F42" s="28"/>
      <c r="G42" s="28"/>
      <c r="H42" s="28"/>
      <c r="I42" s="30"/>
      <c r="J42" s="30"/>
      <c r="K42" s="30"/>
      <c r="L42" s="30"/>
      <c r="M42" s="30"/>
      <c r="N42" s="30"/>
      <c r="O42" s="30"/>
      <c r="P42" s="30"/>
      <c r="Q42" s="30">
        <v>228</v>
      </c>
      <c r="R42" s="54"/>
    </row>
    <row r="43" spans="1:21" x14ac:dyDescent="0.3">
      <c r="A43" s="113"/>
      <c r="B43" s="7">
        <v>44768</v>
      </c>
      <c r="C43" s="20" t="s">
        <v>67</v>
      </c>
      <c r="D43" s="6" t="s">
        <v>44</v>
      </c>
      <c r="E43" s="12">
        <v>44768</v>
      </c>
      <c r="F43" s="28"/>
      <c r="G43" s="28"/>
      <c r="H43" s="28"/>
      <c r="I43" s="30"/>
      <c r="J43" s="30"/>
      <c r="K43" s="30"/>
      <c r="L43" s="30">
        <v>92.4</v>
      </c>
      <c r="M43" s="30"/>
      <c r="N43" s="30"/>
      <c r="O43" s="30"/>
      <c r="P43" s="30"/>
      <c r="Q43" s="30"/>
      <c r="R43" s="54">
        <v>15.4</v>
      </c>
    </row>
    <row r="44" spans="1:21" x14ac:dyDescent="0.3">
      <c r="A44" s="113"/>
      <c r="B44" s="7">
        <v>44768</v>
      </c>
      <c r="C44" s="19" t="s">
        <v>68</v>
      </c>
      <c r="D44" s="6" t="s">
        <v>44</v>
      </c>
      <c r="E44" s="12">
        <v>44768</v>
      </c>
      <c r="F44" s="28"/>
      <c r="G44" s="28"/>
      <c r="H44" s="28"/>
      <c r="I44" s="30"/>
      <c r="J44" s="30"/>
      <c r="K44" s="30"/>
      <c r="L44" s="30">
        <v>216</v>
      </c>
      <c r="M44" s="30"/>
      <c r="N44" s="30"/>
      <c r="O44" s="30"/>
      <c r="P44" s="30"/>
      <c r="Q44" s="30"/>
      <c r="R44" s="54">
        <v>36</v>
      </c>
    </row>
    <row r="45" spans="1:21" x14ac:dyDescent="0.3">
      <c r="A45" s="113"/>
      <c r="B45" s="7">
        <v>44769</v>
      </c>
      <c r="C45" s="19" t="s">
        <v>53</v>
      </c>
      <c r="D45" s="6" t="s">
        <v>44</v>
      </c>
      <c r="E45" s="12">
        <v>44769</v>
      </c>
      <c r="F45" s="28"/>
      <c r="G45" s="28"/>
      <c r="H45" s="28"/>
      <c r="I45" s="30"/>
      <c r="J45" s="30"/>
      <c r="K45" s="30"/>
      <c r="L45" s="30">
        <v>8</v>
      </c>
      <c r="M45" s="30"/>
      <c r="N45" s="30"/>
      <c r="O45" s="30"/>
      <c r="P45" s="30"/>
      <c r="Q45" s="30"/>
      <c r="R45" s="54"/>
    </row>
    <row r="46" spans="1:21" x14ac:dyDescent="0.3">
      <c r="A46" s="113"/>
      <c r="B46" s="7">
        <v>44777</v>
      </c>
      <c r="C46" s="19" t="s">
        <v>52</v>
      </c>
      <c r="D46" s="6" t="s">
        <v>44</v>
      </c>
      <c r="E46" s="12">
        <v>44777</v>
      </c>
      <c r="F46" s="28"/>
      <c r="G46" s="28"/>
      <c r="H46" s="28">
        <v>478.46</v>
      </c>
      <c r="I46" s="30"/>
      <c r="J46" s="30"/>
      <c r="K46" s="30"/>
      <c r="L46" s="30"/>
      <c r="M46" s="30"/>
      <c r="N46" s="30"/>
      <c r="O46" s="30"/>
      <c r="P46" s="30"/>
      <c r="Q46" s="30"/>
      <c r="R46" s="54"/>
    </row>
    <row r="47" spans="1:21" x14ac:dyDescent="0.3">
      <c r="A47" s="113"/>
      <c r="B47" s="7">
        <v>44792</v>
      </c>
      <c r="C47" s="19" t="s">
        <v>69</v>
      </c>
      <c r="D47" s="81" t="s">
        <v>44</v>
      </c>
      <c r="E47" s="41">
        <v>44792</v>
      </c>
      <c r="F47" s="28"/>
      <c r="G47" s="28">
        <v>900</v>
      </c>
      <c r="H47" s="28"/>
      <c r="I47" s="30"/>
      <c r="J47" s="30"/>
      <c r="K47" s="30"/>
      <c r="L47" s="30"/>
      <c r="M47" s="30"/>
      <c r="N47" s="30"/>
      <c r="O47" s="30"/>
      <c r="P47" s="30"/>
      <c r="Q47" s="30"/>
      <c r="R47" s="54"/>
    </row>
    <row r="48" spans="1:21" x14ac:dyDescent="0.3">
      <c r="A48" s="113"/>
      <c r="B48" s="7">
        <v>44800</v>
      </c>
      <c r="C48" s="75" t="s">
        <v>53</v>
      </c>
      <c r="D48" s="81" t="s">
        <v>44</v>
      </c>
      <c r="E48" s="41">
        <v>44800</v>
      </c>
      <c r="F48" s="28"/>
      <c r="G48" s="28"/>
      <c r="H48" s="28"/>
      <c r="I48" s="30"/>
      <c r="J48" s="30"/>
      <c r="K48" s="30"/>
      <c r="L48" s="30">
        <v>8</v>
      </c>
      <c r="M48" s="30"/>
      <c r="N48" s="30"/>
      <c r="O48" s="30"/>
      <c r="P48" s="30"/>
      <c r="Q48" s="30"/>
      <c r="R48" s="54"/>
    </row>
    <row r="49" spans="1:21" x14ac:dyDescent="0.3">
      <c r="A49" s="113"/>
      <c r="B49" s="7">
        <v>44804</v>
      </c>
      <c r="C49" s="82" t="s">
        <v>50</v>
      </c>
      <c r="D49" s="81" t="s">
        <v>44</v>
      </c>
      <c r="E49" s="41">
        <v>44804</v>
      </c>
      <c r="F49" s="28">
        <v>8500</v>
      </c>
      <c r="G49" s="28"/>
      <c r="H49" s="28"/>
      <c r="I49" s="30"/>
      <c r="J49" s="30"/>
      <c r="K49" s="30"/>
      <c r="L49" s="30"/>
      <c r="M49" s="30"/>
      <c r="N49" s="30"/>
      <c r="O49" s="30"/>
      <c r="P49" s="30"/>
      <c r="Q49" s="30"/>
      <c r="R49" s="54"/>
    </row>
    <row r="50" spans="1:21" x14ac:dyDescent="0.3">
      <c r="A50" s="113"/>
      <c r="B50" s="7">
        <v>44810</v>
      </c>
      <c r="C50" s="20" t="s">
        <v>52</v>
      </c>
      <c r="D50" s="80" t="s">
        <v>44</v>
      </c>
      <c r="E50" s="48">
        <v>44810</v>
      </c>
      <c r="F50" s="33"/>
      <c r="G50" s="33"/>
      <c r="H50" s="33">
        <v>478.46</v>
      </c>
      <c r="I50" s="30"/>
      <c r="J50" s="30"/>
      <c r="K50" s="30"/>
      <c r="L50" s="30"/>
      <c r="M50" s="30"/>
      <c r="N50" s="30"/>
      <c r="O50" s="30"/>
      <c r="P50" s="30"/>
      <c r="Q50" s="30"/>
      <c r="R50" s="54"/>
    </row>
    <row r="51" spans="1:21" x14ac:dyDescent="0.3">
      <c r="A51" s="113"/>
      <c r="B51" s="7">
        <v>44831</v>
      </c>
      <c r="C51" s="8" t="s">
        <v>71</v>
      </c>
      <c r="D51" s="80" t="s">
        <v>44</v>
      </c>
      <c r="E51" s="41">
        <v>44831</v>
      </c>
      <c r="F51" s="33"/>
      <c r="G51" s="33"/>
      <c r="H51" s="33"/>
      <c r="I51" s="30"/>
      <c r="J51" s="30"/>
      <c r="K51" s="30"/>
      <c r="L51" s="30">
        <v>120</v>
      </c>
      <c r="M51" s="30"/>
      <c r="N51" s="30"/>
      <c r="O51" s="30"/>
      <c r="P51" s="30"/>
      <c r="Q51" s="30"/>
      <c r="R51" s="54"/>
    </row>
    <row r="52" spans="1:21" ht="15.75" customHeight="1" x14ac:dyDescent="0.3">
      <c r="A52" s="113"/>
      <c r="B52" s="7">
        <v>44831</v>
      </c>
      <c r="C52" s="9" t="s">
        <v>53</v>
      </c>
      <c r="D52" s="81" t="s">
        <v>44</v>
      </c>
      <c r="E52" s="41">
        <v>44831</v>
      </c>
      <c r="F52" s="33"/>
      <c r="G52" s="33"/>
      <c r="H52" s="33"/>
      <c r="I52" s="30"/>
      <c r="J52" s="30"/>
      <c r="K52" s="30"/>
      <c r="L52" s="30">
        <v>8</v>
      </c>
      <c r="M52" s="30"/>
      <c r="N52" s="30"/>
      <c r="O52" s="30"/>
      <c r="P52" s="30"/>
      <c r="Q52" s="30"/>
      <c r="R52" s="54"/>
    </row>
    <row r="53" spans="1:21" x14ac:dyDescent="0.3">
      <c r="A53" s="113"/>
      <c r="B53" s="7"/>
      <c r="C53" s="8"/>
      <c r="D53" s="14"/>
      <c r="E53" s="41"/>
      <c r="F53" s="33"/>
      <c r="G53" s="33"/>
      <c r="H53" s="33"/>
      <c r="I53" s="30"/>
      <c r="J53" s="30"/>
      <c r="K53" s="30"/>
      <c r="L53" s="30"/>
      <c r="M53" s="30"/>
      <c r="N53" s="30"/>
      <c r="O53" s="30"/>
      <c r="P53" s="30"/>
      <c r="Q53" s="30"/>
      <c r="R53" s="54"/>
    </row>
    <row r="54" spans="1:21" x14ac:dyDescent="0.3">
      <c r="A54" s="113"/>
      <c r="B54" s="7"/>
      <c r="C54" s="8"/>
      <c r="D54" s="14"/>
      <c r="E54" s="41"/>
      <c r="F54" s="33"/>
      <c r="G54" s="33"/>
      <c r="H54" s="33"/>
      <c r="I54" s="30"/>
      <c r="J54" s="30"/>
      <c r="K54" s="30"/>
      <c r="L54" s="30"/>
      <c r="M54" s="30"/>
      <c r="N54" s="30"/>
      <c r="O54" s="30"/>
      <c r="P54" s="30"/>
      <c r="Q54" s="30"/>
      <c r="R54" s="54"/>
    </row>
    <row r="55" spans="1:21" x14ac:dyDescent="0.3">
      <c r="A55" s="113"/>
      <c r="B55" s="7"/>
      <c r="C55" s="8"/>
      <c r="D55" s="14"/>
      <c r="E55" s="41"/>
      <c r="F55" s="33"/>
      <c r="G55" s="33"/>
      <c r="H55" s="33"/>
      <c r="I55" s="30"/>
      <c r="J55" s="30"/>
      <c r="K55" s="30"/>
      <c r="L55" s="30"/>
      <c r="M55" s="30"/>
      <c r="N55" s="30"/>
      <c r="O55" s="30"/>
      <c r="P55" s="30"/>
      <c r="Q55" s="30"/>
      <c r="R55" s="54"/>
    </row>
    <row r="56" spans="1:21" ht="27.75" customHeight="1" x14ac:dyDescent="0.3">
      <c r="A56" s="113"/>
      <c r="B56" s="7"/>
      <c r="C56" s="9"/>
      <c r="D56" s="14"/>
      <c r="E56" s="41"/>
      <c r="F56" s="33"/>
      <c r="G56" s="33"/>
      <c r="H56" s="33"/>
      <c r="I56" s="30"/>
      <c r="J56" s="30"/>
      <c r="K56" s="30"/>
      <c r="L56" s="30"/>
      <c r="M56" s="30"/>
      <c r="N56" s="30"/>
      <c r="O56" s="30"/>
      <c r="P56" s="30"/>
      <c r="Q56" s="30"/>
      <c r="R56" s="54"/>
    </row>
    <row r="57" spans="1:21" x14ac:dyDescent="0.3">
      <c r="A57" s="105" t="s">
        <v>7</v>
      </c>
      <c r="B57" s="105"/>
      <c r="C57" s="105"/>
      <c r="D57" s="105"/>
      <c r="E57" s="106"/>
      <c r="F57" s="32">
        <f>SUM(F39:F56)</f>
        <v>8500</v>
      </c>
      <c r="G57" s="32">
        <f>SUM(G39:G56)</f>
        <v>900</v>
      </c>
      <c r="H57" s="32">
        <f>SUM(H39:H56)</f>
        <v>1435.3799999999999</v>
      </c>
      <c r="I57" s="32">
        <f t="shared" ref="I57:R57" si="1">SUM(I40:I56)</f>
        <v>872.75</v>
      </c>
      <c r="J57" s="32">
        <f t="shared" si="1"/>
        <v>146.08000000000001</v>
      </c>
      <c r="K57" s="32">
        <f t="shared" si="1"/>
        <v>0</v>
      </c>
      <c r="L57" s="32">
        <f t="shared" si="1"/>
        <v>452.4</v>
      </c>
      <c r="M57" s="32">
        <f t="shared" si="1"/>
        <v>0</v>
      </c>
      <c r="N57" s="32">
        <f t="shared" si="1"/>
        <v>0</v>
      </c>
      <c r="O57" s="32">
        <f t="shared" si="1"/>
        <v>0</v>
      </c>
      <c r="P57" s="32">
        <f t="shared" si="1"/>
        <v>0</v>
      </c>
      <c r="Q57" s="32">
        <f t="shared" si="1"/>
        <v>228</v>
      </c>
      <c r="R57" s="102">
        <f t="shared" si="1"/>
        <v>51.4</v>
      </c>
    </row>
    <row r="58" spans="1:21" x14ac:dyDescent="0.3">
      <c r="A58" s="107" t="s">
        <v>8</v>
      </c>
      <c r="B58" s="107"/>
      <c r="C58" s="107"/>
      <c r="D58" s="107"/>
      <c r="E58" s="108"/>
      <c r="F58" s="122">
        <f>SUM(F57,G57,H57)</f>
        <v>10835.38</v>
      </c>
      <c r="G58" s="123"/>
      <c r="H58" s="124"/>
      <c r="I58" s="122">
        <f>SUM(I57:Q57)</f>
        <v>1699.23</v>
      </c>
      <c r="J58" s="123"/>
      <c r="K58" s="123"/>
      <c r="L58" s="123"/>
      <c r="M58" s="125"/>
      <c r="N58" s="125"/>
      <c r="O58" s="125"/>
      <c r="P58" s="125"/>
      <c r="Q58" s="124"/>
      <c r="R58" s="101"/>
      <c r="S58" s="4"/>
    </row>
    <row r="59" spans="1:21" ht="48.75" customHeight="1" x14ac:dyDescent="0.35">
      <c r="C59" s="63"/>
      <c r="T59" s="3" t="s">
        <v>34</v>
      </c>
      <c r="U59" s="35">
        <f>SUM(U35+F58-I58)</f>
        <v>23101.74</v>
      </c>
    </row>
    <row r="60" spans="1:21" ht="15" x14ac:dyDescent="0.35">
      <c r="C60" s="63"/>
    </row>
    <row r="61" spans="1:21" x14ac:dyDescent="0.3">
      <c r="A61" s="128" t="s">
        <v>31</v>
      </c>
      <c r="B61" s="128"/>
      <c r="C61" s="128"/>
    </row>
    <row r="62" spans="1:21" x14ac:dyDescent="0.3">
      <c r="A62" s="113" t="s">
        <v>2</v>
      </c>
      <c r="B62" s="114" t="s">
        <v>9</v>
      </c>
      <c r="C62" s="114" t="s">
        <v>10</v>
      </c>
      <c r="D62" s="114" t="s">
        <v>11</v>
      </c>
      <c r="E62" s="126" t="s">
        <v>19</v>
      </c>
      <c r="F62" s="119" t="s">
        <v>4</v>
      </c>
      <c r="G62" s="120"/>
      <c r="H62" s="121"/>
      <c r="I62" s="103" t="s">
        <v>6</v>
      </c>
      <c r="J62" s="103"/>
      <c r="K62" s="103"/>
      <c r="L62" s="103"/>
      <c r="M62" s="104"/>
      <c r="N62" s="104"/>
      <c r="O62" s="104"/>
      <c r="P62" s="104"/>
      <c r="Q62" s="104"/>
      <c r="R62" s="98" t="s">
        <v>36</v>
      </c>
      <c r="S62" s="4"/>
    </row>
    <row r="63" spans="1:21" ht="41.4" x14ac:dyDescent="0.3">
      <c r="A63" s="113"/>
      <c r="B63" s="115"/>
      <c r="C63" s="115"/>
      <c r="D63" s="116"/>
      <c r="E63" s="127"/>
      <c r="F63" s="50" t="s">
        <v>16</v>
      </c>
      <c r="G63" s="46" t="s">
        <v>17</v>
      </c>
      <c r="H63" s="46" t="s">
        <v>18</v>
      </c>
      <c r="I63" s="51" t="s">
        <v>20</v>
      </c>
      <c r="J63" s="51" t="s">
        <v>21</v>
      </c>
      <c r="K63" s="51" t="s">
        <v>22</v>
      </c>
      <c r="L63" s="52" t="s">
        <v>18</v>
      </c>
      <c r="M63" s="52" t="s">
        <v>23</v>
      </c>
      <c r="N63" s="51" t="s">
        <v>35</v>
      </c>
      <c r="O63" s="52" t="s">
        <v>24</v>
      </c>
      <c r="P63" s="51" t="s">
        <v>25</v>
      </c>
      <c r="Q63" s="52" t="s">
        <v>26</v>
      </c>
      <c r="R63" s="99"/>
      <c r="S63" s="4"/>
    </row>
    <row r="64" spans="1:21" ht="28.2" customHeight="1" x14ac:dyDescent="0.3">
      <c r="A64" s="113"/>
      <c r="B64" s="45">
        <v>44838</v>
      </c>
      <c r="C64" s="8" t="s">
        <v>73</v>
      </c>
      <c r="D64" s="6" t="s">
        <v>44</v>
      </c>
      <c r="E64" s="41">
        <v>44838</v>
      </c>
      <c r="F64" s="33"/>
      <c r="G64" s="33"/>
      <c r="H64" s="33"/>
      <c r="I64" s="30"/>
      <c r="J64" s="30"/>
      <c r="K64" s="30"/>
      <c r="L64" s="30"/>
      <c r="M64" s="30"/>
      <c r="N64" s="83">
        <v>25</v>
      </c>
      <c r="O64" s="25"/>
      <c r="P64" s="24"/>
      <c r="Q64" s="25"/>
      <c r="R64" s="53">
        <v>0</v>
      </c>
      <c r="S64" s="4"/>
    </row>
    <row r="65" spans="1:18" ht="17.399999999999999" customHeight="1" x14ac:dyDescent="0.3">
      <c r="A65" s="113"/>
      <c r="B65" s="7">
        <v>44840</v>
      </c>
      <c r="C65" s="19" t="s">
        <v>52</v>
      </c>
      <c r="D65" s="6" t="s">
        <v>44</v>
      </c>
      <c r="E65" s="48">
        <v>44840</v>
      </c>
      <c r="F65" s="10"/>
      <c r="G65" s="10"/>
      <c r="H65" s="10">
        <v>413.46</v>
      </c>
      <c r="I65" s="13"/>
      <c r="J65" s="13"/>
      <c r="K65" s="13"/>
      <c r="L65" s="13"/>
      <c r="M65" s="13"/>
      <c r="N65" s="13"/>
      <c r="O65" s="13"/>
      <c r="P65" s="13"/>
      <c r="Q65" s="13"/>
      <c r="R65" s="54">
        <v>0</v>
      </c>
    </row>
    <row r="66" spans="1:18" ht="17.399999999999999" customHeight="1" x14ac:dyDescent="0.3">
      <c r="A66" s="113"/>
      <c r="B66" s="7">
        <v>44861</v>
      </c>
      <c r="C66" s="19" t="s">
        <v>53</v>
      </c>
      <c r="D66" s="6" t="s">
        <v>44</v>
      </c>
      <c r="E66" s="48">
        <v>44861</v>
      </c>
      <c r="F66" s="10"/>
      <c r="G66" s="10"/>
      <c r="H66" s="10"/>
      <c r="I66" s="13"/>
      <c r="J66" s="13"/>
      <c r="K66" s="13"/>
      <c r="L66" s="13">
        <v>8</v>
      </c>
      <c r="M66" s="13"/>
      <c r="N66" s="13"/>
      <c r="O66" s="13"/>
      <c r="P66" s="13"/>
      <c r="Q66" s="13"/>
      <c r="R66" s="54"/>
    </row>
    <row r="67" spans="1:18" x14ac:dyDescent="0.3">
      <c r="A67" s="113"/>
      <c r="B67" s="7">
        <v>44867</v>
      </c>
      <c r="C67" s="8" t="s">
        <v>72</v>
      </c>
      <c r="D67" s="43" t="s">
        <v>44</v>
      </c>
      <c r="E67" s="41">
        <v>44867</v>
      </c>
      <c r="F67" s="33"/>
      <c r="G67" s="33"/>
      <c r="H67" s="33"/>
      <c r="I67" s="30"/>
      <c r="J67" s="30"/>
      <c r="K67" s="30"/>
      <c r="L67" s="30"/>
      <c r="M67" s="30"/>
      <c r="N67" s="83">
        <v>400</v>
      </c>
      <c r="O67" s="30"/>
      <c r="P67" s="30"/>
      <c r="Q67" s="30"/>
      <c r="R67" s="54">
        <v>0</v>
      </c>
    </row>
    <row r="68" spans="1:18" x14ac:dyDescent="0.3">
      <c r="A68" s="113"/>
      <c r="B68" s="7">
        <v>44867</v>
      </c>
      <c r="C68" s="20" t="s">
        <v>75</v>
      </c>
      <c r="D68" s="6" t="s">
        <v>44</v>
      </c>
      <c r="E68" s="44">
        <v>44867</v>
      </c>
      <c r="F68" s="10"/>
      <c r="G68" s="10"/>
      <c r="H68" s="10"/>
      <c r="I68" s="13"/>
      <c r="J68" s="13"/>
      <c r="K68" s="13"/>
      <c r="L68" s="13">
        <v>107</v>
      </c>
      <c r="M68" s="13"/>
      <c r="N68" s="13"/>
      <c r="O68" s="13"/>
      <c r="P68" s="13"/>
      <c r="Q68" s="13"/>
      <c r="R68" s="54">
        <v>0</v>
      </c>
    </row>
    <row r="69" spans="1:18" x14ac:dyDescent="0.3">
      <c r="A69" s="113"/>
      <c r="B69" s="7">
        <v>44868</v>
      </c>
      <c r="C69" s="20" t="s">
        <v>52</v>
      </c>
      <c r="D69" s="6" t="s">
        <v>44</v>
      </c>
      <c r="E69" s="44">
        <v>44868</v>
      </c>
      <c r="F69" s="10"/>
      <c r="G69" s="10"/>
      <c r="H69" s="10">
        <v>231.26</v>
      </c>
      <c r="I69" s="13"/>
      <c r="J69" s="13"/>
      <c r="K69" s="13"/>
      <c r="L69" s="13"/>
      <c r="M69" s="13"/>
      <c r="N69" s="13"/>
      <c r="O69" s="13"/>
      <c r="P69" s="13"/>
      <c r="Q69" s="13"/>
      <c r="R69" s="54"/>
    </row>
    <row r="70" spans="1:18" x14ac:dyDescent="0.3">
      <c r="A70" s="113"/>
      <c r="B70" s="57">
        <v>44880</v>
      </c>
      <c r="C70" s="20" t="s">
        <v>76</v>
      </c>
      <c r="D70" s="81" t="s">
        <v>44</v>
      </c>
      <c r="E70" s="12">
        <v>44880</v>
      </c>
      <c r="F70" s="10"/>
      <c r="G70" s="10"/>
      <c r="H70" s="10"/>
      <c r="I70" s="13"/>
      <c r="J70" s="13"/>
      <c r="K70" s="13"/>
      <c r="L70" s="13"/>
      <c r="M70" s="13"/>
      <c r="N70" s="13">
        <v>25</v>
      </c>
      <c r="O70" s="13"/>
      <c r="P70" s="13"/>
      <c r="Q70" s="13"/>
      <c r="R70" s="54">
        <v>0</v>
      </c>
    </row>
    <row r="71" spans="1:18" x14ac:dyDescent="0.3">
      <c r="A71" s="113"/>
      <c r="B71" s="57">
        <v>44892</v>
      </c>
      <c r="C71" s="19" t="s">
        <v>53</v>
      </c>
      <c r="D71" s="81" t="s">
        <v>44</v>
      </c>
      <c r="E71" s="89">
        <v>44892</v>
      </c>
      <c r="F71" s="10"/>
      <c r="G71" s="10"/>
      <c r="H71" s="10"/>
      <c r="I71" s="13"/>
      <c r="J71" s="13"/>
      <c r="K71" s="13"/>
      <c r="L71" s="13">
        <v>8</v>
      </c>
      <c r="M71" s="13"/>
      <c r="N71" s="13"/>
      <c r="O71" s="13"/>
      <c r="P71" s="13"/>
      <c r="Q71" s="13"/>
      <c r="R71" s="54"/>
    </row>
    <row r="72" spans="1:18" x14ac:dyDescent="0.3">
      <c r="A72" s="113"/>
      <c r="B72" s="7">
        <v>44894</v>
      </c>
      <c r="C72" s="20" t="s">
        <v>77</v>
      </c>
      <c r="D72" s="80" t="s">
        <v>44</v>
      </c>
      <c r="E72" s="44">
        <v>44894</v>
      </c>
      <c r="F72" s="10"/>
      <c r="G72" s="10"/>
      <c r="H72" s="10"/>
      <c r="I72" s="13">
        <v>988.8</v>
      </c>
      <c r="J72" s="13">
        <v>93.7</v>
      </c>
      <c r="K72" s="13"/>
      <c r="L72" s="13"/>
      <c r="M72" s="13"/>
      <c r="N72" s="13"/>
      <c r="O72" s="13"/>
      <c r="P72" s="13"/>
      <c r="Q72" s="13"/>
      <c r="R72" s="54"/>
    </row>
    <row r="73" spans="1:18" ht="19.8" customHeight="1" x14ac:dyDescent="0.3">
      <c r="A73" s="113"/>
      <c r="B73" s="7">
        <v>44894</v>
      </c>
      <c r="C73" s="19" t="s">
        <v>78</v>
      </c>
      <c r="D73" s="80" t="s">
        <v>44</v>
      </c>
      <c r="E73" s="88">
        <v>44894</v>
      </c>
      <c r="F73" s="10"/>
      <c r="G73" s="10"/>
      <c r="H73" s="10"/>
      <c r="I73" s="13"/>
      <c r="J73" s="13"/>
      <c r="K73" s="13"/>
      <c r="L73" s="13"/>
      <c r="M73" s="13"/>
      <c r="N73" s="13"/>
      <c r="O73" s="13"/>
      <c r="P73" s="13"/>
      <c r="Q73" s="13">
        <v>207.2</v>
      </c>
      <c r="R73" s="54"/>
    </row>
    <row r="74" spans="1:18" ht="19.8" customHeight="1" x14ac:dyDescent="0.3">
      <c r="A74" s="113"/>
      <c r="B74" s="7">
        <v>44901</v>
      </c>
      <c r="C74" s="19" t="s">
        <v>52</v>
      </c>
      <c r="D74" s="80" t="s">
        <v>44</v>
      </c>
      <c r="E74" s="88">
        <v>44901</v>
      </c>
      <c r="F74" s="10"/>
      <c r="G74" s="10"/>
      <c r="H74" s="10">
        <v>324</v>
      </c>
      <c r="I74" s="13"/>
      <c r="J74" s="13"/>
      <c r="K74" s="13"/>
      <c r="L74" s="13"/>
      <c r="M74" s="13"/>
      <c r="N74" s="13"/>
      <c r="O74" s="13"/>
      <c r="P74" s="13"/>
      <c r="Q74" s="13"/>
      <c r="R74" s="54"/>
    </row>
    <row r="75" spans="1:18" x14ac:dyDescent="0.3">
      <c r="A75" s="113"/>
      <c r="B75" s="7">
        <v>44907</v>
      </c>
      <c r="C75" s="20" t="s">
        <v>79</v>
      </c>
      <c r="D75" s="80" t="s">
        <v>44</v>
      </c>
      <c r="E75" s="44">
        <v>44907</v>
      </c>
      <c r="F75" s="10"/>
      <c r="G75" s="10">
        <v>150</v>
      </c>
      <c r="H75" s="10"/>
      <c r="I75" s="13"/>
      <c r="J75" s="13"/>
      <c r="K75" s="13"/>
      <c r="L75" s="13"/>
      <c r="M75" s="13"/>
      <c r="N75" s="13"/>
      <c r="O75" s="13"/>
      <c r="P75" s="13"/>
      <c r="Q75" s="13"/>
      <c r="R75" s="54"/>
    </row>
    <row r="76" spans="1:18" x14ac:dyDescent="0.3">
      <c r="A76" s="113"/>
      <c r="B76" s="7">
        <v>44923</v>
      </c>
      <c r="C76" s="19" t="s">
        <v>53</v>
      </c>
      <c r="D76" s="81" t="s">
        <v>44</v>
      </c>
      <c r="E76" s="89">
        <v>44923</v>
      </c>
      <c r="F76" s="10"/>
      <c r="G76" s="10"/>
      <c r="H76" s="10"/>
      <c r="I76" s="13"/>
      <c r="J76" s="13"/>
      <c r="K76" s="13"/>
      <c r="L76" s="13">
        <v>8</v>
      </c>
      <c r="M76" s="13"/>
      <c r="N76" s="13"/>
      <c r="O76" s="13"/>
      <c r="P76" s="13"/>
      <c r="Q76" s="13"/>
      <c r="R76" s="54"/>
    </row>
    <row r="77" spans="1:18" x14ac:dyDescent="0.3">
      <c r="A77" s="113"/>
      <c r="B77" s="7"/>
      <c r="C77" s="8"/>
      <c r="D77" s="80"/>
      <c r="E77" s="85"/>
      <c r="F77" s="10"/>
      <c r="G77" s="10"/>
      <c r="H77" s="10"/>
      <c r="I77" s="13"/>
      <c r="J77" s="13"/>
      <c r="K77" s="13"/>
      <c r="L77" s="13"/>
      <c r="M77" s="13"/>
      <c r="N77" s="13"/>
      <c r="O77" s="13"/>
      <c r="P77" s="13"/>
      <c r="Q77" s="13"/>
      <c r="R77" s="54"/>
    </row>
    <row r="78" spans="1:18" x14ac:dyDescent="0.3">
      <c r="A78" s="113"/>
      <c r="B78" s="7"/>
      <c r="C78" s="8"/>
      <c r="D78" s="81"/>
      <c r="E78" s="84"/>
      <c r="F78" s="10"/>
      <c r="G78" s="10"/>
      <c r="H78" s="10"/>
      <c r="I78" s="13"/>
      <c r="J78" s="13"/>
      <c r="K78" s="13"/>
      <c r="L78" s="13"/>
      <c r="M78" s="13"/>
      <c r="N78" s="13"/>
      <c r="O78" s="13"/>
      <c r="P78" s="13"/>
      <c r="Q78" s="13"/>
      <c r="R78" s="54"/>
    </row>
    <row r="79" spans="1:18" ht="18" customHeight="1" x14ac:dyDescent="0.3">
      <c r="A79" s="113"/>
      <c r="B79" s="65"/>
      <c r="C79" s="56"/>
      <c r="D79" s="86"/>
      <c r="E79" s="87"/>
      <c r="F79" s="10"/>
      <c r="G79" s="10"/>
      <c r="H79" s="10"/>
      <c r="I79" s="13"/>
      <c r="J79" s="13"/>
      <c r="K79" s="13"/>
      <c r="L79" s="13"/>
      <c r="M79" s="13"/>
      <c r="N79" s="13"/>
      <c r="O79" s="13"/>
      <c r="P79" s="13"/>
      <c r="Q79" s="13"/>
      <c r="R79" s="54"/>
    </row>
    <row r="80" spans="1:18" ht="18" customHeight="1" x14ac:dyDescent="0.3">
      <c r="A80" s="113"/>
      <c r="B80" s="65"/>
      <c r="C80" s="56"/>
      <c r="D80" s="86"/>
      <c r="E80" s="87"/>
      <c r="F80" s="10"/>
      <c r="G80" s="10"/>
      <c r="H80" s="10"/>
      <c r="I80" s="13"/>
      <c r="J80" s="13"/>
      <c r="K80" s="13"/>
      <c r="L80" s="13"/>
      <c r="M80" s="13"/>
      <c r="N80" s="13"/>
      <c r="O80" s="13"/>
      <c r="P80" s="13"/>
      <c r="Q80" s="13"/>
      <c r="R80" s="54"/>
    </row>
    <row r="81" spans="1:21" x14ac:dyDescent="0.3">
      <c r="A81" s="113"/>
      <c r="B81" s="7"/>
      <c r="C81" s="8"/>
      <c r="D81" s="42"/>
      <c r="E81" s="41"/>
      <c r="F81" s="10"/>
      <c r="G81" s="10"/>
      <c r="H81" s="10"/>
      <c r="I81" s="13"/>
      <c r="J81" s="13"/>
      <c r="K81" s="13"/>
      <c r="L81" s="13"/>
      <c r="M81" s="13"/>
      <c r="N81" s="13"/>
      <c r="O81" s="13"/>
      <c r="P81" s="13"/>
      <c r="Q81" s="13"/>
      <c r="R81" s="54"/>
    </row>
    <row r="82" spans="1:21" x14ac:dyDescent="0.3">
      <c r="A82" s="113"/>
      <c r="B82" s="7"/>
      <c r="C82" s="8"/>
      <c r="D82" s="42"/>
      <c r="E82" s="41"/>
      <c r="F82" s="10"/>
      <c r="G82" s="10"/>
      <c r="H82" s="10"/>
      <c r="I82" s="13"/>
      <c r="J82" s="13"/>
      <c r="K82" s="13"/>
      <c r="L82" s="13"/>
      <c r="M82" s="13"/>
      <c r="N82" s="13"/>
      <c r="O82" s="13"/>
      <c r="P82" s="13"/>
      <c r="Q82" s="13"/>
      <c r="R82" s="54"/>
    </row>
    <row r="83" spans="1:21" x14ac:dyDescent="0.3">
      <c r="A83" s="113"/>
      <c r="B83" s="7"/>
      <c r="C83" s="8"/>
      <c r="D83" s="14"/>
      <c r="E83" s="41"/>
      <c r="F83" s="10"/>
      <c r="G83" s="10"/>
      <c r="H83" s="10"/>
      <c r="I83" s="13"/>
      <c r="J83" s="13"/>
      <c r="K83" s="13"/>
      <c r="L83" s="13"/>
      <c r="M83" s="13"/>
      <c r="N83" s="13"/>
      <c r="O83" s="13"/>
      <c r="P83" s="13"/>
      <c r="Q83" s="13"/>
      <c r="R83" s="54"/>
    </row>
    <row r="84" spans="1:21" x14ac:dyDescent="0.3">
      <c r="A84" s="113"/>
      <c r="B84" s="7"/>
      <c r="C84" s="8"/>
      <c r="D84" s="14"/>
      <c r="E84" s="41"/>
      <c r="F84" s="10"/>
      <c r="G84" s="10"/>
      <c r="H84" s="10"/>
      <c r="I84" s="13"/>
      <c r="J84" s="13"/>
      <c r="K84" s="13"/>
      <c r="L84" s="13"/>
      <c r="M84" s="13"/>
      <c r="N84" s="13"/>
      <c r="O84" s="13"/>
      <c r="P84" s="13"/>
      <c r="Q84" s="13"/>
      <c r="R84" s="54"/>
    </row>
    <row r="85" spans="1:21" x14ac:dyDescent="0.3">
      <c r="A85" s="113"/>
      <c r="B85" s="7"/>
      <c r="C85" s="8"/>
      <c r="D85" s="42"/>
      <c r="E85" s="41"/>
      <c r="F85" s="10"/>
      <c r="G85" s="10"/>
      <c r="H85" s="10"/>
      <c r="I85" s="13"/>
      <c r="J85" s="13"/>
      <c r="K85" s="13"/>
      <c r="L85" s="13"/>
      <c r="M85" s="13"/>
      <c r="N85" s="13"/>
      <c r="O85" s="13"/>
      <c r="P85" s="13"/>
      <c r="Q85" s="13"/>
      <c r="R85" s="54"/>
    </row>
    <row r="86" spans="1:21" x14ac:dyDescent="0.3">
      <c r="A86" s="113"/>
      <c r="B86" s="7"/>
      <c r="C86" s="8"/>
      <c r="D86" s="14"/>
      <c r="E86" s="41"/>
      <c r="F86" s="10"/>
      <c r="G86" s="10"/>
      <c r="H86" s="10"/>
      <c r="I86" s="13"/>
      <c r="J86" s="13"/>
      <c r="K86" s="13"/>
      <c r="L86" s="13"/>
      <c r="M86" s="13"/>
      <c r="N86" s="13"/>
      <c r="O86" s="13"/>
      <c r="P86" s="13"/>
      <c r="Q86" s="13"/>
      <c r="R86" s="54"/>
    </row>
    <row r="87" spans="1:21" x14ac:dyDescent="0.3">
      <c r="A87" s="113"/>
      <c r="B87" s="7"/>
      <c r="C87" s="20"/>
      <c r="D87" s="6"/>
      <c r="E87" s="12"/>
      <c r="F87" s="10"/>
      <c r="G87" s="10"/>
      <c r="H87" s="10"/>
      <c r="I87" s="47"/>
      <c r="J87" s="47"/>
      <c r="K87" s="13"/>
      <c r="L87" s="13"/>
      <c r="M87" s="13"/>
      <c r="N87" s="13"/>
      <c r="O87" s="13"/>
      <c r="P87" s="13"/>
      <c r="Q87" s="13"/>
      <c r="R87" s="54"/>
    </row>
    <row r="88" spans="1:21" x14ac:dyDescent="0.3">
      <c r="A88" s="113"/>
      <c r="B88" s="7"/>
      <c r="C88" s="20"/>
      <c r="D88" s="14"/>
      <c r="E88" s="6"/>
      <c r="F88" s="10"/>
      <c r="G88" s="10"/>
      <c r="H88" s="10"/>
      <c r="I88" s="47"/>
      <c r="J88" s="47"/>
      <c r="K88" s="13"/>
      <c r="L88" s="13"/>
      <c r="M88" s="13"/>
      <c r="N88" s="13"/>
      <c r="O88" s="13"/>
      <c r="P88" s="13"/>
      <c r="Q88" s="13"/>
      <c r="R88" s="54"/>
    </row>
    <row r="89" spans="1:21" x14ac:dyDescent="0.3">
      <c r="A89" s="105"/>
      <c r="B89" s="105"/>
      <c r="C89" s="105"/>
      <c r="D89" s="105"/>
      <c r="E89" s="106"/>
      <c r="F89" s="32">
        <f t="shared" ref="F89:R89" si="2">SUM(F64:F88)</f>
        <v>0</v>
      </c>
      <c r="G89" s="32">
        <f t="shared" si="2"/>
        <v>150</v>
      </c>
      <c r="H89" s="32">
        <f t="shared" si="2"/>
        <v>968.72</v>
      </c>
      <c r="I89" s="32">
        <f t="shared" si="2"/>
        <v>988.8</v>
      </c>
      <c r="J89" s="32">
        <f t="shared" si="2"/>
        <v>93.7</v>
      </c>
      <c r="K89" s="32">
        <f t="shared" si="2"/>
        <v>0</v>
      </c>
      <c r="L89" s="32">
        <f t="shared" si="2"/>
        <v>131</v>
      </c>
      <c r="M89" s="32">
        <f t="shared" si="2"/>
        <v>0</v>
      </c>
      <c r="N89" s="32">
        <f t="shared" si="2"/>
        <v>450</v>
      </c>
      <c r="O89" s="32">
        <f t="shared" si="2"/>
        <v>0</v>
      </c>
      <c r="P89" s="32">
        <f t="shared" si="2"/>
        <v>0</v>
      </c>
      <c r="Q89" s="32">
        <f t="shared" si="2"/>
        <v>207.2</v>
      </c>
      <c r="R89" s="102">
        <f t="shared" si="2"/>
        <v>0</v>
      </c>
    </row>
    <row r="90" spans="1:21" x14ac:dyDescent="0.3">
      <c r="A90" s="107" t="s">
        <v>8</v>
      </c>
      <c r="B90" s="107"/>
      <c r="C90" s="107"/>
      <c r="D90" s="107"/>
      <c r="E90" s="108"/>
      <c r="F90" s="122">
        <f>SUM(F89,G89,H89)</f>
        <v>1118.72</v>
      </c>
      <c r="G90" s="123"/>
      <c r="H90" s="124"/>
      <c r="I90" s="122">
        <f>SUM(I89:Q89)</f>
        <v>1870.7</v>
      </c>
      <c r="J90" s="123"/>
      <c r="K90" s="123"/>
      <c r="L90" s="123"/>
      <c r="M90" s="125"/>
      <c r="N90" s="125"/>
      <c r="O90" s="125"/>
      <c r="P90" s="125"/>
      <c r="Q90" s="124"/>
      <c r="R90" s="101"/>
      <c r="S90" s="4"/>
    </row>
    <row r="91" spans="1:21" ht="41.4" x14ac:dyDescent="0.3">
      <c r="T91" s="3" t="s">
        <v>14</v>
      </c>
      <c r="U91" s="35">
        <f>SUM(U59+F90-I90)</f>
        <v>22349.760000000002</v>
      </c>
    </row>
    <row r="93" spans="1:21" x14ac:dyDescent="0.3">
      <c r="A93" s="128" t="s">
        <v>32</v>
      </c>
      <c r="B93" s="128"/>
      <c r="C93" s="128"/>
    </row>
    <row r="94" spans="1:21" x14ac:dyDescent="0.3">
      <c r="A94" s="113" t="s">
        <v>3</v>
      </c>
      <c r="B94" s="114" t="s">
        <v>9</v>
      </c>
      <c r="C94" s="114" t="s">
        <v>10</v>
      </c>
      <c r="D94" s="114" t="s">
        <v>11</v>
      </c>
      <c r="E94" s="117" t="s">
        <v>19</v>
      </c>
      <c r="F94" s="119" t="s">
        <v>4</v>
      </c>
      <c r="G94" s="120"/>
      <c r="H94" s="121"/>
      <c r="I94" s="103" t="s">
        <v>6</v>
      </c>
      <c r="J94" s="103"/>
      <c r="K94" s="103"/>
      <c r="L94" s="103"/>
      <c r="M94" s="104"/>
      <c r="N94" s="104"/>
      <c r="O94" s="104"/>
      <c r="P94" s="104"/>
      <c r="Q94" s="104"/>
      <c r="R94" s="98" t="s">
        <v>36</v>
      </c>
      <c r="S94" s="4"/>
    </row>
    <row r="95" spans="1:21" ht="41.4" x14ac:dyDescent="0.3">
      <c r="A95" s="113"/>
      <c r="B95" s="115"/>
      <c r="C95" s="115"/>
      <c r="D95" s="116"/>
      <c r="E95" s="118"/>
      <c r="F95" s="50" t="s">
        <v>16</v>
      </c>
      <c r="G95" s="46" t="s">
        <v>17</v>
      </c>
      <c r="H95" s="46" t="s">
        <v>18</v>
      </c>
      <c r="I95" s="51" t="s">
        <v>20</v>
      </c>
      <c r="J95" s="51" t="s">
        <v>21</v>
      </c>
      <c r="K95" s="51" t="s">
        <v>22</v>
      </c>
      <c r="L95" s="52" t="s">
        <v>18</v>
      </c>
      <c r="M95" s="52" t="s">
        <v>23</v>
      </c>
      <c r="N95" s="51" t="s">
        <v>35</v>
      </c>
      <c r="O95" s="52" t="s">
        <v>24</v>
      </c>
      <c r="P95" s="51" t="s">
        <v>25</v>
      </c>
      <c r="Q95" s="52" t="s">
        <v>26</v>
      </c>
      <c r="R95" s="99"/>
      <c r="S95" s="4"/>
    </row>
    <row r="96" spans="1:21" s="2" customFormat="1" ht="13.8" x14ac:dyDescent="0.3">
      <c r="A96" s="113"/>
      <c r="B96" s="91">
        <v>44932</v>
      </c>
      <c r="C96" s="90" t="s">
        <v>52</v>
      </c>
      <c r="D96" s="64" t="s">
        <v>44</v>
      </c>
      <c r="E96" s="94">
        <v>44932</v>
      </c>
      <c r="F96" s="50"/>
      <c r="G96" s="46"/>
      <c r="H96" s="46">
        <v>395.96</v>
      </c>
      <c r="I96" s="51"/>
      <c r="J96" s="51"/>
      <c r="K96" s="51"/>
      <c r="L96" s="52"/>
      <c r="M96" s="52"/>
      <c r="N96" s="51"/>
      <c r="O96" s="52"/>
      <c r="P96" s="51"/>
      <c r="Q96" s="52"/>
      <c r="R96" s="92"/>
      <c r="S96" s="4"/>
      <c r="U96" s="15"/>
    </row>
    <row r="97" spans="1:19" ht="27.6" x14ac:dyDescent="0.3">
      <c r="A97" s="113"/>
      <c r="B97" s="65">
        <v>44949</v>
      </c>
      <c r="C97" s="9" t="s">
        <v>80</v>
      </c>
      <c r="D97" s="86" t="s">
        <v>44</v>
      </c>
      <c r="E97" s="95">
        <v>44949</v>
      </c>
      <c r="F97" s="50"/>
      <c r="G97" s="46"/>
      <c r="H97" s="46"/>
      <c r="I97" s="51"/>
      <c r="J97" s="51"/>
      <c r="K97" s="51"/>
      <c r="L97" s="52"/>
      <c r="M97" s="52"/>
      <c r="N97" s="51">
        <v>25</v>
      </c>
      <c r="O97" s="52"/>
      <c r="P97" s="51"/>
      <c r="Q97" s="52"/>
      <c r="R97" s="61"/>
      <c r="S97" s="4"/>
    </row>
    <row r="98" spans="1:19" x14ac:dyDescent="0.3">
      <c r="A98" s="113"/>
      <c r="B98" s="65">
        <v>44953</v>
      </c>
      <c r="C98" s="19" t="s">
        <v>53</v>
      </c>
      <c r="D98" s="81" t="s">
        <v>44</v>
      </c>
      <c r="E98" s="95">
        <v>44953</v>
      </c>
      <c r="F98" s="50"/>
      <c r="G98" s="46"/>
      <c r="H98" s="46"/>
      <c r="I98" s="51"/>
      <c r="J98" s="51"/>
      <c r="K98" s="51"/>
      <c r="L98" s="52">
        <v>8</v>
      </c>
      <c r="M98" s="52"/>
      <c r="N98" s="51"/>
      <c r="O98" s="52"/>
      <c r="P98" s="51"/>
      <c r="Q98" s="52"/>
      <c r="R98" s="93"/>
      <c r="S98" s="4"/>
    </row>
    <row r="99" spans="1:19" ht="39" customHeight="1" x14ac:dyDescent="0.3">
      <c r="A99" s="113"/>
      <c r="B99" s="7">
        <v>44957</v>
      </c>
      <c r="C99" s="56" t="s">
        <v>81</v>
      </c>
      <c r="D99" s="66" t="s">
        <v>44</v>
      </c>
      <c r="E99" s="96">
        <v>44957</v>
      </c>
      <c r="F99" s="10"/>
      <c r="G99" s="10"/>
      <c r="H99" s="10"/>
      <c r="I99" s="13"/>
      <c r="J99" s="13"/>
      <c r="K99" s="13"/>
      <c r="L99" s="13">
        <v>2000</v>
      </c>
      <c r="M99" s="13"/>
      <c r="N99" s="13"/>
      <c r="O99" s="13"/>
      <c r="P99" s="13"/>
      <c r="Q99" s="13"/>
      <c r="R99" s="100">
        <v>528</v>
      </c>
    </row>
    <row r="100" spans="1:19" ht="27.6" x14ac:dyDescent="0.3">
      <c r="A100" s="113"/>
      <c r="B100" s="7">
        <v>44958</v>
      </c>
      <c r="C100" s="56" t="s">
        <v>82</v>
      </c>
      <c r="D100" s="43" t="s">
        <v>44</v>
      </c>
      <c r="E100" s="41">
        <v>44958</v>
      </c>
      <c r="F100" s="10"/>
      <c r="G100" s="10"/>
      <c r="H100" s="10"/>
      <c r="I100" s="13"/>
      <c r="J100" s="13"/>
      <c r="K100" s="13"/>
      <c r="L100" s="13">
        <v>1168</v>
      </c>
      <c r="M100" s="13"/>
      <c r="N100" s="13"/>
      <c r="O100" s="13"/>
      <c r="P100" s="13"/>
      <c r="Q100" s="13"/>
      <c r="R100" s="101"/>
    </row>
    <row r="101" spans="1:19" ht="27.6" x14ac:dyDescent="0.3">
      <c r="A101" s="113"/>
      <c r="B101" s="7">
        <v>44958</v>
      </c>
      <c r="C101" s="9" t="s">
        <v>83</v>
      </c>
      <c r="D101" s="43" t="s">
        <v>44</v>
      </c>
      <c r="E101" s="97">
        <v>44958</v>
      </c>
      <c r="F101" s="10"/>
      <c r="G101" s="10"/>
      <c r="H101" s="10"/>
      <c r="I101" s="13"/>
      <c r="J101" s="13"/>
      <c r="K101" s="13"/>
      <c r="L101" s="13"/>
      <c r="M101" s="13"/>
      <c r="N101" s="13">
        <v>100</v>
      </c>
      <c r="O101" s="13"/>
      <c r="P101" s="13"/>
      <c r="Q101" s="13"/>
      <c r="R101" s="59">
        <v>0</v>
      </c>
    </row>
    <row r="102" spans="1:19" ht="27.6" customHeight="1" x14ac:dyDescent="0.3">
      <c r="A102" s="113"/>
      <c r="B102" s="7">
        <v>44958</v>
      </c>
      <c r="C102" s="9" t="s">
        <v>84</v>
      </c>
      <c r="D102" s="43" t="s">
        <v>44</v>
      </c>
      <c r="E102" s="97">
        <v>44958</v>
      </c>
      <c r="F102" s="10"/>
      <c r="G102" s="10"/>
      <c r="H102" s="10"/>
      <c r="I102" s="13"/>
      <c r="J102" s="13"/>
      <c r="K102" s="13"/>
      <c r="L102" s="13"/>
      <c r="M102" s="13"/>
      <c r="N102" s="13">
        <v>25</v>
      </c>
      <c r="O102" s="13"/>
      <c r="P102" s="13"/>
      <c r="Q102" s="13"/>
      <c r="R102" s="59">
        <v>0</v>
      </c>
    </row>
    <row r="103" spans="1:19" ht="15" customHeight="1" x14ac:dyDescent="0.3">
      <c r="A103" s="113"/>
      <c r="B103" s="7">
        <v>44971</v>
      </c>
      <c r="C103" s="56" t="s">
        <v>52</v>
      </c>
      <c r="D103" s="43" t="s">
        <v>44</v>
      </c>
      <c r="E103" s="41">
        <v>44971</v>
      </c>
      <c r="F103" s="10"/>
      <c r="G103" s="10"/>
      <c r="H103" s="10">
        <v>406.46</v>
      </c>
      <c r="I103" s="13"/>
      <c r="J103" s="13"/>
      <c r="K103" s="13"/>
      <c r="L103" s="13"/>
      <c r="M103" s="13"/>
      <c r="N103" s="13"/>
      <c r="O103" s="13"/>
      <c r="P103" s="13"/>
      <c r="Q103" s="13"/>
      <c r="R103" s="59"/>
    </row>
    <row r="104" spans="1:19" ht="15" customHeight="1" x14ac:dyDescent="0.3">
      <c r="A104" s="113"/>
      <c r="B104" s="7">
        <v>44981</v>
      </c>
      <c r="C104" s="8" t="s">
        <v>85</v>
      </c>
      <c r="D104" s="43" t="s">
        <v>44</v>
      </c>
      <c r="E104" s="41">
        <v>44981</v>
      </c>
      <c r="F104" s="10">
        <v>697.9</v>
      </c>
      <c r="G104" s="10"/>
      <c r="H104" s="10"/>
      <c r="I104" s="13"/>
      <c r="J104" s="13"/>
      <c r="K104" s="13"/>
      <c r="L104" s="13"/>
      <c r="M104" s="13"/>
      <c r="N104" s="13"/>
      <c r="O104" s="13"/>
      <c r="P104" s="13"/>
      <c r="Q104" s="13"/>
      <c r="R104" s="59"/>
    </row>
    <row r="105" spans="1:19" x14ac:dyDescent="0.3">
      <c r="A105" s="113"/>
      <c r="B105" s="7">
        <v>44984</v>
      </c>
      <c r="C105" s="19" t="s">
        <v>53</v>
      </c>
      <c r="D105" s="81" t="s">
        <v>44</v>
      </c>
      <c r="E105" s="41">
        <v>44984</v>
      </c>
      <c r="F105" s="10"/>
      <c r="G105" s="10"/>
      <c r="H105" s="10"/>
      <c r="I105" s="13"/>
      <c r="J105" s="13"/>
      <c r="K105" s="13"/>
      <c r="L105" s="13">
        <v>8</v>
      </c>
      <c r="M105" s="13"/>
      <c r="N105" s="13"/>
      <c r="O105" s="13"/>
      <c r="P105" s="13"/>
      <c r="Q105" s="13"/>
      <c r="R105" s="59"/>
    </row>
    <row r="106" spans="1:19" ht="30" customHeight="1" x14ac:dyDescent="0.3">
      <c r="A106" s="113"/>
      <c r="B106" s="7">
        <v>44985</v>
      </c>
      <c r="C106" s="9" t="s">
        <v>86</v>
      </c>
      <c r="D106" s="43" t="s">
        <v>44</v>
      </c>
      <c r="E106" s="44">
        <v>44985</v>
      </c>
      <c r="F106" s="10"/>
      <c r="G106" s="10"/>
      <c r="H106" s="10"/>
      <c r="I106" s="13"/>
      <c r="J106" s="13"/>
      <c r="K106" s="13"/>
      <c r="L106" s="13"/>
      <c r="M106" s="13"/>
      <c r="N106" s="13">
        <v>25</v>
      </c>
      <c r="O106" s="13"/>
      <c r="P106" s="13"/>
      <c r="Q106" s="13"/>
      <c r="R106" s="59"/>
    </row>
    <row r="107" spans="1:19" x14ac:dyDescent="0.3">
      <c r="A107" s="113"/>
      <c r="B107" s="7">
        <v>44985</v>
      </c>
      <c r="C107" s="8" t="s">
        <v>89</v>
      </c>
      <c r="D107" s="43" t="s">
        <v>44</v>
      </c>
      <c r="E107" s="44">
        <v>44985</v>
      </c>
      <c r="F107" s="10"/>
      <c r="G107" s="10"/>
      <c r="H107" s="10"/>
      <c r="I107" s="13"/>
      <c r="J107" s="13"/>
      <c r="K107" s="13"/>
      <c r="L107" s="13"/>
      <c r="M107" s="13"/>
      <c r="N107" s="13">
        <v>25</v>
      </c>
      <c r="O107" s="13"/>
      <c r="P107" s="13"/>
      <c r="Q107" s="13"/>
      <c r="R107" s="59"/>
    </row>
    <row r="108" spans="1:19" ht="27" customHeight="1" x14ac:dyDescent="0.3">
      <c r="A108" s="113"/>
      <c r="B108" s="7">
        <v>44985</v>
      </c>
      <c r="C108" s="8" t="s">
        <v>87</v>
      </c>
      <c r="D108" s="43" t="s">
        <v>44</v>
      </c>
      <c r="E108" s="44">
        <v>44985</v>
      </c>
      <c r="F108" s="10"/>
      <c r="G108" s="10"/>
      <c r="H108" s="10"/>
      <c r="I108" s="13"/>
      <c r="J108" s="13">
        <v>116</v>
      </c>
      <c r="K108" s="13"/>
      <c r="L108" s="13"/>
      <c r="M108" s="13"/>
      <c r="N108" s="13"/>
      <c r="O108" s="13"/>
      <c r="P108" s="13"/>
      <c r="Q108" s="13"/>
      <c r="R108" s="100"/>
    </row>
    <row r="109" spans="1:19" x14ac:dyDescent="0.3">
      <c r="A109" s="113"/>
      <c r="B109" s="7">
        <v>44985</v>
      </c>
      <c r="C109" s="8" t="s">
        <v>88</v>
      </c>
      <c r="D109" s="43" t="s">
        <v>44</v>
      </c>
      <c r="E109" s="44">
        <v>44985</v>
      </c>
      <c r="F109" s="10"/>
      <c r="G109" s="10"/>
      <c r="H109" s="10"/>
      <c r="I109" s="13"/>
      <c r="J109" s="13"/>
      <c r="K109" s="13"/>
      <c r="L109" s="13">
        <v>75</v>
      </c>
      <c r="M109" s="13"/>
      <c r="N109" s="13"/>
      <c r="O109" s="13"/>
      <c r="P109" s="13"/>
      <c r="Q109" s="13"/>
      <c r="R109" s="101"/>
    </row>
    <row r="110" spans="1:19" x14ac:dyDescent="0.3">
      <c r="A110" s="113"/>
      <c r="B110" s="7">
        <v>44991</v>
      </c>
      <c r="C110" s="8" t="s">
        <v>52</v>
      </c>
      <c r="D110" s="43" t="s">
        <v>44</v>
      </c>
      <c r="E110" s="44">
        <v>44991</v>
      </c>
      <c r="F110" s="10"/>
      <c r="G110" s="10"/>
      <c r="H110" s="10">
        <v>478.46</v>
      </c>
      <c r="I110" s="13"/>
      <c r="J110" s="13"/>
      <c r="K110" s="13"/>
      <c r="L110" s="13"/>
      <c r="M110" s="13"/>
      <c r="N110" s="13"/>
      <c r="O110" s="13"/>
      <c r="P110" s="13"/>
      <c r="Q110" s="13"/>
      <c r="R110" s="59"/>
    </row>
    <row r="111" spans="1:19" x14ac:dyDescent="0.3">
      <c r="A111" s="113"/>
      <c r="B111" s="7">
        <v>45012</v>
      </c>
      <c r="C111" s="8" t="s">
        <v>90</v>
      </c>
      <c r="D111" s="43" t="s">
        <v>44</v>
      </c>
      <c r="E111" s="44">
        <v>45012</v>
      </c>
      <c r="F111" s="10"/>
      <c r="G111" s="10"/>
      <c r="H111" s="10"/>
      <c r="I111" s="13">
        <v>892.8</v>
      </c>
      <c r="J111" s="13">
        <v>103.6</v>
      </c>
      <c r="K111" s="13"/>
      <c r="L111" s="13"/>
      <c r="M111" s="13"/>
      <c r="N111" s="13"/>
      <c r="O111" s="13"/>
      <c r="P111" s="13"/>
      <c r="Q111" s="13"/>
      <c r="R111" s="59"/>
    </row>
    <row r="112" spans="1:19" ht="34.799999999999997" customHeight="1" x14ac:dyDescent="0.3">
      <c r="A112" s="113"/>
      <c r="B112" s="7">
        <v>45012</v>
      </c>
      <c r="C112" s="9" t="s">
        <v>91</v>
      </c>
      <c r="D112" s="43" t="s">
        <v>44</v>
      </c>
      <c r="E112" s="44">
        <v>45012</v>
      </c>
      <c r="F112" s="10"/>
      <c r="G112" s="10"/>
      <c r="H112" s="10"/>
      <c r="I112" s="13"/>
      <c r="J112" s="13"/>
      <c r="K112" s="13"/>
      <c r="L112" s="13"/>
      <c r="M112" s="13"/>
      <c r="N112" s="13"/>
      <c r="O112" s="13"/>
      <c r="P112" s="13"/>
      <c r="Q112" s="13">
        <v>223.2</v>
      </c>
      <c r="R112" s="59"/>
    </row>
    <row r="113" spans="1:21" ht="25.2" customHeight="1" x14ac:dyDescent="0.3">
      <c r="A113" s="113"/>
      <c r="B113" s="7">
        <v>45012</v>
      </c>
      <c r="C113" s="9" t="s">
        <v>53</v>
      </c>
      <c r="D113" s="43" t="s">
        <v>44</v>
      </c>
      <c r="E113" s="44">
        <v>45012</v>
      </c>
      <c r="F113" s="10"/>
      <c r="G113" s="10"/>
      <c r="H113" s="10"/>
      <c r="I113" s="13"/>
      <c r="J113" s="13"/>
      <c r="K113" s="13"/>
      <c r="L113" s="13">
        <v>8</v>
      </c>
      <c r="M113" s="13"/>
      <c r="N113" s="13"/>
      <c r="O113" s="13"/>
      <c r="P113" s="13"/>
      <c r="Q113" s="13"/>
      <c r="R113" s="59"/>
    </row>
    <row r="114" spans="1:21" x14ac:dyDescent="0.3">
      <c r="A114" s="113"/>
      <c r="B114" s="7">
        <v>45016</v>
      </c>
      <c r="C114" s="8" t="s">
        <v>92</v>
      </c>
      <c r="D114" s="43" t="s">
        <v>44</v>
      </c>
      <c r="E114" s="12">
        <v>45016</v>
      </c>
      <c r="F114" s="10"/>
      <c r="G114" s="10">
        <v>200</v>
      </c>
      <c r="H114" s="10"/>
      <c r="I114" s="13"/>
      <c r="J114" s="13"/>
      <c r="K114" s="13"/>
      <c r="L114" s="13"/>
      <c r="M114" s="13"/>
      <c r="N114" s="13"/>
      <c r="O114" s="13"/>
      <c r="P114" s="13"/>
      <c r="Q114" s="13"/>
      <c r="R114" s="59"/>
    </row>
    <row r="115" spans="1:21" ht="17.399999999999999" customHeight="1" x14ac:dyDescent="0.3">
      <c r="A115" s="113"/>
      <c r="B115" s="57"/>
      <c r="C115" s="9"/>
      <c r="D115" s="43"/>
      <c r="E115" s="12"/>
      <c r="F115" s="10"/>
      <c r="G115" s="10"/>
      <c r="H115" s="10"/>
      <c r="I115" s="13"/>
      <c r="J115" s="13"/>
      <c r="K115" s="13"/>
      <c r="L115" s="13"/>
      <c r="M115" s="13"/>
      <c r="N115" s="13"/>
      <c r="O115" s="13"/>
      <c r="P115" s="13"/>
      <c r="Q115" s="13"/>
      <c r="R115" s="59"/>
    </row>
    <row r="116" spans="1:21" ht="22.5" customHeight="1" x14ac:dyDescent="0.3">
      <c r="A116" s="113"/>
      <c r="B116" s="7"/>
      <c r="C116" s="8"/>
      <c r="D116" s="43"/>
      <c r="E116" s="44"/>
      <c r="F116" s="10"/>
      <c r="G116" s="10"/>
      <c r="H116" s="10"/>
      <c r="I116" s="13"/>
      <c r="J116" s="13"/>
      <c r="K116" s="13"/>
      <c r="L116" s="13"/>
      <c r="M116" s="13"/>
      <c r="N116" s="13"/>
      <c r="O116" s="13"/>
      <c r="P116" s="13"/>
      <c r="Q116" s="13"/>
      <c r="R116" s="59"/>
    </row>
    <row r="117" spans="1:21" ht="13.8" customHeight="1" x14ac:dyDescent="0.3">
      <c r="A117" s="113"/>
      <c r="B117" s="7"/>
      <c r="C117" s="9"/>
      <c r="D117" s="43"/>
      <c r="E117" s="44"/>
      <c r="F117" s="10"/>
      <c r="G117" s="10"/>
      <c r="H117" s="10"/>
      <c r="I117" s="13"/>
      <c r="J117" s="13"/>
      <c r="K117" s="13"/>
      <c r="L117" s="13"/>
      <c r="M117" s="13"/>
      <c r="N117" s="13"/>
      <c r="O117" s="13"/>
      <c r="P117" s="13"/>
      <c r="Q117" s="13"/>
      <c r="R117" s="59"/>
    </row>
    <row r="118" spans="1:21" x14ac:dyDescent="0.3">
      <c r="A118" s="113"/>
      <c r="B118" s="7"/>
      <c r="C118" s="8"/>
      <c r="D118" s="43"/>
      <c r="E118" s="44"/>
      <c r="F118" s="10"/>
      <c r="G118" s="10"/>
      <c r="H118" s="10"/>
      <c r="I118" s="13"/>
      <c r="J118" s="13"/>
      <c r="K118" s="13"/>
      <c r="L118" s="13"/>
      <c r="M118" s="13"/>
      <c r="N118" s="13"/>
      <c r="O118" s="13"/>
      <c r="P118" s="13"/>
      <c r="Q118" s="13"/>
      <c r="R118" s="59"/>
    </row>
    <row r="119" spans="1:21" ht="25.8" customHeight="1" x14ac:dyDescent="0.3">
      <c r="A119" s="113"/>
      <c r="B119" s="7"/>
      <c r="C119" s="9"/>
      <c r="D119" s="43"/>
      <c r="E119" s="44"/>
      <c r="F119" s="10"/>
      <c r="G119" s="10"/>
      <c r="H119" s="10"/>
      <c r="I119" s="13"/>
      <c r="J119" s="13"/>
      <c r="K119" s="13"/>
      <c r="L119" s="13"/>
      <c r="M119" s="13"/>
      <c r="N119" s="13"/>
      <c r="O119" s="13"/>
      <c r="P119" s="13"/>
      <c r="Q119" s="13"/>
      <c r="R119" s="59"/>
    </row>
    <row r="120" spans="1:21" x14ac:dyDescent="0.3">
      <c r="A120" s="113"/>
      <c r="B120" s="7"/>
      <c r="C120" s="8"/>
      <c r="D120" s="43"/>
      <c r="E120" s="43"/>
      <c r="F120" s="10"/>
      <c r="G120" s="10"/>
      <c r="H120" s="10"/>
      <c r="I120" s="13"/>
      <c r="J120" s="13"/>
      <c r="K120" s="13"/>
      <c r="L120" s="13"/>
      <c r="M120" s="13"/>
      <c r="N120" s="13"/>
      <c r="O120" s="13"/>
      <c r="P120" s="13"/>
      <c r="Q120" s="13"/>
      <c r="R120" s="59"/>
    </row>
    <row r="121" spans="1:21" x14ac:dyDescent="0.3">
      <c r="A121" s="113"/>
      <c r="B121" s="7"/>
      <c r="C121" s="8"/>
      <c r="D121" s="43"/>
      <c r="E121" s="43"/>
      <c r="F121" s="10"/>
      <c r="G121" s="10"/>
      <c r="H121" s="10"/>
      <c r="I121" s="13"/>
      <c r="J121" s="13"/>
      <c r="K121" s="13"/>
      <c r="L121" s="13"/>
      <c r="M121" s="13"/>
      <c r="N121" s="13"/>
      <c r="O121" s="13"/>
      <c r="P121" s="13"/>
      <c r="Q121" s="13"/>
      <c r="R121" s="59"/>
    </row>
    <row r="122" spans="1:21" x14ac:dyDescent="0.3">
      <c r="A122" s="113"/>
      <c r="B122" s="7"/>
      <c r="C122" s="8"/>
      <c r="D122" s="43"/>
      <c r="E122" s="43"/>
      <c r="F122" s="10"/>
      <c r="G122" s="10"/>
      <c r="H122" s="10"/>
      <c r="I122" s="13"/>
      <c r="J122" s="13"/>
      <c r="K122" s="13"/>
      <c r="L122" s="13"/>
      <c r="M122" s="13"/>
      <c r="N122" s="13"/>
      <c r="O122" s="13"/>
      <c r="P122" s="13"/>
      <c r="Q122" s="13"/>
      <c r="R122" s="59"/>
    </row>
    <row r="123" spans="1:21" x14ac:dyDescent="0.3">
      <c r="A123" s="105"/>
      <c r="B123" s="105"/>
      <c r="C123" s="105"/>
      <c r="D123" s="105"/>
      <c r="E123" s="106"/>
      <c r="F123" s="11">
        <f>SUM(F99:F122)</f>
        <v>697.9</v>
      </c>
      <c r="G123" s="11">
        <f>SUM(G97:G122)</f>
        <v>200</v>
      </c>
      <c r="H123" s="11">
        <f>SUM(H96:H122)</f>
        <v>1280.8799999999999</v>
      </c>
      <c r="I123" s="11">
        <f t="shared" ref="I123:R123" si="3">SUM(I99:I122)</f>
        <v>892.8</v>
      </c>
      <c r="J123" s="11">
        <f t="shared" si="3"/>
        <v>219.6</v>
      </c>
      <c r="K123" s="11">
        <f t="shared" si="3"/>
        <v>0</v>
      </c>
      <c r="L123" s="11">
        <f>SUM(L96:L122)</f>
        <v>3267</v>
      </c>
      <c r="M123" s="11">
        <f t="shared" si="3"/>
        <v>0</v>
      </c>
      <c r="N123" s="11">
        <f>SUM(N96:N122)</f>
        <v>200</v>
      </c>
      <c r="O123" s="11">
        <f t="shared" si="3"/>
        <v>0</v>
      </c>
      <c r="P123" s="11">
        <f t="shared" si="3"/>
        <v>0</v>
      </c>
      <c r="Q123" s="11">
        <f t="shared" si="3"/>
        <v>223.2</v>
      </c>
      <c r="R123" s="100">
        <f t="shared" si="3"/>
        <v>528</v>
      </c>
    </row>
    <row r="124" spans="1:21" x14ac:dyDescent="0.3">
      <c r="A124" s="107" t="s">
        <v>8</v>
      </c>
      <c r="B124" s="107"/>
      <c r="C124" s="107"/>
      <c r="D124" s="107"/>
      <c r="E124" s="108"/>
      <c r="F124" s="109">
        <f>SUM(F123,G123,H123)</f>
        <v>2178.7799999999997</v>
      </c>
      <c r="G124" s="110"/>
      <c r="H124" s="111"/>
      <c r="I124" s="109">
        <f>SUM(I123:Q123)</f>
        <v>4802.5999999999995</v>
      </c>
      <c r="J124" s="110"/>
      <c r="K124" s="110"/>
      <c r="L124" s="110"/>
      <c r="M124" s="112"/>
      <c r="N124" s="112"/>
      <c r="O124" s="112"/>
      <c r="P124" s="112"/>
      <c r="Q124" s="111"/>
      <c r="R124" s="101"/>
      <c r="S124" s="4"/>
    </row>
    <row r="125" spans="1:21" ht="41.4" x14ac:dyDescent="0.3">
      <c r="T125" s="3" t="s">
        <v>15</v>
      </c>
      <c r="U125" s="16">
        <f>SUM(U91+F124-I124)</f>
        <v>19725.940000000002</v>
      </c>
    </row>
    <row r="126" spans="1:21" x14ac:dyDescent="0.3">
      <c r="A126" s="17" t="s">
        <v>27</v>
      </c>
      <c r="B126" s="18"/>
      <c r="C126" s="18"/>
      <c r="D126" s="18"/>
      <c r="E126" s="18"/>
      <c r="F126" s="34">
        <f t="shared" ref="F126:R126" si="4">SUM(F123+F89+F57+F33)</f>
        <v>19724.099999999999</v>
      </c>
      <c r="G126" s="34">
        <f t="shared" si="4"/>
        <v>1400</v>
      </c>
      <c r="H126" s="34">
        <f t="shared" si="4"/>
        <v>16115.099999999999</v>
      </c>
      <c r="I126" s="34">
        <f t="shared" si="4"/>
        <v>2754.35</v>
      </c>
      <c r="J126" s="34">
        <f t="shared" si="4"/>
        <v>459.38</v>
      </c>
      <c r="K126" s="34">
        <f t="shared" si="4"/>
        <v>3800</v>
      </c>
      <c r="L126" s="34">
        <f t="shared" si="4"/>
        <v>31956.030000000002</v>
      </c>
      <c r="M126" s="34">
        <f t="shared" si="4"/>
        <v>0</v>
      </c>
      <c r="N126" s="34">
        <f t="shared" si="4"/>
        <v>650</v>
      </c>
      <c r="O126" s="34">
        <f t="shared" si="4"/>
        <v>0</v>
      </c>
      <c r="P126" s="34">
        <f t="shared" si="4"/>
        <v>0</v>
      </c>
      <c r="Q126" s="55">
        <f t="shared" si="4"/>
        <v>658.4</v>
      </c>
      <c r="R126" s="54">
        <f t="shared" si="4"/>
        <v>604.49</v>
      </c>
    </row>
  </sheetData>
  <mergeCells count="62">
    <mergeCell ref="A1:U1"/>
    <mergeCell ref="S3:T3"/>
    <mergeCell ref="S5:T5"/>
    <mergeCell ref="A37:C37"/>
    <mergeCell ref="S6:T6"/>
    <mergeCell ref="S9:T9"/>
    <mergeCell ref="A11:A32"/>
    <mergeCell ref="B11:B12"/>
    <mergeCell ref="C11:C12"/>
    <mergeCell ref="D11:D12"/>
    <mergeCell ref="E11:E12"/>
    <mergeCell ref="F11:H11"/>
    <mergeCell ref="I11:Q11"/>
    <mergeCell ref="A33:E33"/>
    <mergeCell ref="A34:E34"/>
    <mergeCell ref="F34:H34"/>
    <mergeCell ref="I34:Q34"/>
    <mergeCell ref="R11:R12"/>
    <mergeCell ref="R33:R34"/>
    <mergeCell ref="A61:C61"/>
    <mergeCell ref="A38:A56"/>
    <mergeCell ref="B38:B39"/>
    <mergeCell ref="C38:C39"/>
    <mergeCell ref="D38:D39"/>
    <mergeCell ref="I38:Q38"/>
    <mergeCell ref="A57:E57"/>
    <mergeCell ref="A58:E58"/>
    <mergeCell ref="F58:H58"/>
    <mergeCell ref="I58:Q58"/>
    <mergeCell ref="E38:E39"/>
    <mergeCell ref="F38:H38"/>
    <mergeCell ref="A93:C93"/>
    <mergeCell ref="A62:A88"/>
    <mergeCell ref="B62:B63"/>
    <mergeCell ref="C62:C63"/>
    <mergeCell ref="D62:D63"/>
    <mergeCell ref="I62:Q62"/>
    <mergeCell ref="A89:E89"/>
    <mergeCell ref="A90:E90"/>
    <mergeCell ref="F90:H90"/>
    <mergeCell ref="I90:Q90"/>
    <mergeCell ref="E62:E63"/>
    <mergeCell ref="F62:H62"/>
    <mergeCell ref="I94:Q94"/>
    <mergeCell ref="A123:E123"/>
    <mergeCell ref="A124:E124"/>
    <mergeCell ref="F124:H124"/>
    <mergeCell ref="I124:Q124"/>
    <mergeCell ref="A94:A122"/>
    <mergeCell ref="B94:B95"/>
    <mergeCell ref="C94:C95"/>
    <mergeCell ref="D94:D95"/>
    <mergeCell ref="E94:E95"/>
    <mergeCell ref="F94:H94"/>
    <mergeCell ref="R94:R95"/>
    <mergeCell ref="R123:R124"/>
    <mergeCell ref="R38:R39"/>
    <mergeCell ref="R57:R58"/>
    <mergeCell ref="R62:R63"/>
    <mergeCell ref="R89:R90"/>
    <mergeCell ref="R108:R109"/>
    <mergeCell ref="R99:R100"/>
  </mergeCells>
  <pageMargins left="0.39370078740157483" right="0.47244094488188981" top="0.23622047244094491" bottom="0.15748031496062992" header="0.31496062992125984" footer="0.31496062992125984"/>
  <pageSetup paperSize="8" scale="64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7"/>
  <sheetViews>
    <sheetView topLeftCell="A27" zoomScale="80" zoomScaleNormal="80" workbookViewId="0">
      <selection activeCell="N53" sqref="N53"/>
    </sheetView>
  </sheetViews>
  <sheetFormatPr defaultRowHeight="14.4" x14ac:dyDescent="0.3"/>
  <cols>
    <col min="1" max="1" width="9.6640625" style="2" customWidth="1"/>
    <col min="2" max="2" width="12.109375" style="2" customWidth="1"/>
    <col min="3" max="3" width="31.5546875" style="2" customWidth="1"/>
    <col min="4" max="4" width="13.44140625" style="2" customWidth="1"/>
    <col min="5" max="5" width="14.33203125" style="2" customWidth="1"/>
    <col min="6" max="6" width="8.33203125" style="21" customWidth="1"/>
    <col min="7" max="7" width="8.109375" style="21" customWidth="1"/>
    <col min="8" max="9" width="12.109375" style="2" customWidth="1"/>
    <col min="10" max="10" width="12.109375" style="15" customWidth="1"/>
    <col min="11" max="11" width="11.5546875" bestFit="1" customWidth="1"/>
  </cols>
  <sheetData>
    <row r="1" spans="1:11" x14ac:dyDescent="0.3">
      <c r="A1" s="140" t="s">
        <v>45</v>
      </c>
      <c r="B1" s="140"/>
      <c r="C1" s="140"/>
      <c r="D1" s="140"/>
      <c r="E1" s="140"/>
      <c r="F1" s="140"/>
      <c r="G1" s="140"/>
      <c r="H1" s="140"/>
      <c r="I1" s="140"/>
      <c r="J1" s="140"/>
    </row>
    <row r="2" spans="1:11" ht="10.5" customHeight="1" x14ac:dyDescent="0.3">
      <c r="J2" s="15" t="s">
        <v>12</v>
      </c>
    </row>
    <row r="3" spans="1:11" ht="36.75" customHeight="1" x14ac:dyDescent="0.3">
      <c r="H3" s="159" t="s">
        <v>39</v>
      </c>
      <c r="I3" s="160"/>
      <c r="J3" s="36">
        <v>1914.73</v>
      </c>
      <c r="K3" s="1"/>
    </row>
    <row r="4" spans="1:11" x14ac:dyDescent="0.3">
      <c r="J4" s="37"/>
    </row>
    <row r="5" spans="1:11" x14ac:dyDescent="0.3">
      <c r="A5" s="2" t="s">
        <v>30</v>
      </c>
    </row>
    <row r="6" spans="1:11" x14ac:dyDescent="0.3">
      <c r="A6" s="157" t="s">
        <v>0</v>
      </c>
      <c r="B6" s="130" t="s">
        <v>9</v>
      </c>
      <c r="C6" s="130" t="s">
        <v>10</v>
      </c>
      <c r="D6" s="130" t="s">
        <v>11</v>
      </c>
      <c r="E6" s="135" t="s">
        <v>19</v>
      </c>
      <c r="F6" s="23" t="s">
        <v>33</v>
      </c>
      <c r="G6" s="25" t="s">
        <v>6</v>
      </c>
      <c r="H6" s="4"/>
    </row>
    <row r="7" spans="1:11" ht="39" customHeight="1" x14ac:dyDescent="0.3">
      <c r="A7" s="149"/>
      <c r="B7" s="156"/>
      <c r="C7" s="156"/>
      <c r="D7" s="156"/>
      <c r="E7" s="161"/>
      <c r="F7" s="23" t="s">
        <v>18</v>
      </c>
      <c r="G7" s="25" t="s">
        <v>18</v>
      </c>
      <c r="H7" s="4"/>
    </row>
    <row r="8" spans="1:11" x14ac:dyDescent="0.3">
      <c r="A8" s="149"/>
      <c r="B8" s="7">
        <v>44657</v>
      </c>
      <c r="C8" s="8" t="s">
        <v>38</v>
      </c>
      <c r="D8" s="14" t="s">
        <v>37</v>
      </c>
      <c r="E8" s="14" t="s">
        <v>37</v>
      </c>
      <c r="F8" s="28">
        <v>0.08</v>
      </c>
      <c r="G8" s="29"/>
      <c r="H8" s="4"/>
    </row>
    <row r="9" spans="1:11" ht="29.25" customHeight="1" x14ac:dyDescent="0.3">
      <c r="A9" s="149"/>
      <c r="B9" s="7">
        <v>44687</v>
      </c>
      <c r="C9" s="56" t="s">
        <v>38</v>
      </c>
      <c r="D9" s="14" t="s">
        <v>37</v>
      </c>
      <c r="E9" s="14" t="s">
        <v>37</v>
      </c>
      <c r="F9" s="28">
        <v>0.08</v>
      </c>
      <c r="G9" s="30"/>
    </row>
    <row r="10" spans="1:11" x14ac:dyDescent="0.3">
      <c r="A10" s="149"/>
      <c r="B10" s="7">
        <v>44718</v>
      </c>
      <c r="C10" s="8" t="s">
        <v>38</v>
      </c>
      <c r="D10" s="14" t="s">
        <v>37</v>
      </c>
      <c r="E10" s="48" t="s">
        <v>37</v>
      </c>
      <c r="F10" s="28">
        <v>0.08</v>
      </c>
      <c r="G10" s="30"/>
    </row>
    <row r="11" spans="1:11" hidden="1" x14ac:dyDescent="0.3">
      <c r="A11" s="149"/>
      <c r="B11" s="7"/>
      <c r="C11" s="8"/>
      <c r="D11" s="14"/>
      <c r="E11" s="48"/>
      <c r="F11" s="28"/>
      <c r="G11" s="30">
        <f t="shared" ref="G11" si="0">SUM(F11)</f>
        <v>0</v>
      </c>
    </row>
    <row r="12" spans="1:11" x14ac:dyDescent="0.3">
      <c r="A12" s="150"/>
      <c r="B12" s="7"/>
      <c r="C12" s="8"/>
      <c r="D12" s="14"/>
      <c r="E12" s="14"/>
      <c r="F12" s="28"/>
      <c r="G12" s="30"/>
    </row>
    <row r="13" spans="1:11" x14ac:dyDescent="0.3">
      <c r="A13" s="107" t="s">
        <v>8</v>
      </c>
      <c r="B13" s="107"/>
      <c r="C13" s="107"/>
      <c r="D13" s="107"/>
      <c r="E13" s="158"/>
      <c r="F13" s="40">
        <f>SUM(F8:F12)</f>
        <v>0.24</v>
      </c>
      <c r="G13" s="31">
        <f>SUM(G8:G12)</f>
        <v>0</v>
      </c>
      <c r="H13" s="4"/>
    </row>
    <row r="14" spans="1:11" ht="41.4" x14ac:dyDescent="0.3">
      <c r="I14" s="3" t="s">
        <v>13</v>
      </c>
      <c r="J14" s="35">
        <f>SUM(J3+F13-G13)</f>
        <v>1914.97</v>
      </c>
    </row>
    <row r="15" spans="1:11" x14ac:dyDescent="0.3">
      <c r="I15" s="39"/>
      <c r="J15" s="37"/>
    </row>
    <row r="16" spans="1:11" x14ac:dyDescent="0.3">
      <c r="A16" s="128" t="s">
        <v>29</v>
      </c>
      <c r="B16" s="128"/>
      <c r="C16" s="128"/>
    </row>
    <row r="17" spans="1:10" x14ac:dyDescent="0.3">
      <c r="A17" s="113" t="s">
        <v>1</v>
      </c>
      <c r="B17" s="130" t="s">
        <v>9</v>
      </c>
      <c r="C17" s="130" t="s">
        <v>10</v>
      </c>
      <c r="D17" s="130" t="s">
        <v>11</v>
      </c>
      <c r="E17" s="130" t="s">
        <v>19</v>
      </c>
      <c r="F17" s="23" t="s">
        <v>33</v>
      </c>
      <c r="G17" s="25" t="s">
        <v>6</v>
      </c>
      <c r="H17" s="4"/>
    </row>
    <row r="18" spans="1:10" x14ac:dyDescent="0.3">
      <c r="A18" s="113"/>
      <c r="B18" s="156"/>
      <c r="C18" s="156"/>
      <c r="D18" s="156"/>
      <c r="E18" s="156"/>
      <c r="F18" s="23" t="s">
        <v>18</v>
      </c>
      <c r="G18" s="25" t="s">
        <v>18</v>
      </c>
      <c r="H18" s="4"/>
    </row>
    <row r="19" spans="1:10" x14ac:dyDescent="0.3">
      <c r="A19" s="113"/>
      <c r="B19" s="7">
        <v>44748</v>
      </c>
      <c r="C19" s="8" t="s">
        <v>38</v>
      </c>
      <c r="D19" s="14" t="s">
        <v>37</v>
      </c>
      <c r="E19" s="48" t="s">
        <v>37</v>
      </c>
      <c r="F19" s="28">
        <v>0.08</v>
      </c>
      <c r="G19" s="30"/>
    </row>
    <row r="20" spans="1:10" x14ac:dyDescent="0.3">
      <c r="A20" s="113"/>
      <c r="B20" s="7">
        <v>44779</v>
      </c>
      <c r="C20" s="19" t="s">
        <v>38</v>
      </c>
      <c r="D20" s="14" t="s">
        <v>70</v>
      </c>
      <c r="E20" s="14" t="s">
        <v>37</v>
      </c>
      <c r="F20" s="28">
        <v>0.18</v>
      </c>
      <c r="G20" s="30"/>
    </row>
    <row r="21" spans="1:10" x14ac:dyDescent="0.3">
      <c r="A21" s="113"/>
      <c r="B21" s="7">
        <v>44810</v>
      </c>
      <c r="C21" s="19" t="s">
        <v>38</v>
      </c>
      <c r="D21" s="14" t="s">
        <v>37</v>
      </c>
      <c r="E21" s="14" t="s">
        <v>37</v>
      </c>
      <c r="F21" s="28">
        <v>0.24</v>
      </c>
      <c r="G21" s="30"/>
    </row>
    <row r="22" spans="1:10" x14ac:dyDescent="0.3">
      <c r="A22" s="113"/>
      <c r="B22" s="7"/>
      <c r="C22" s="19"/>
      <c r="D22" s="14"/>
      <c r="E22" s="14"/>
      <c r="F22" s="28"/>
      <c r="G22" s="30"/>
    </row>
    <row r="23" spans="1:10" x14ac:dyDescent="0.3">
      <c r="A23" s="113"/>
      <c r="B23" s="7"/>
      <c r="C23" s="20"/>
      <c r="D23" s="14"/>
      <c r="E23" s="14"/>
      <c r="F23" s="28"/>
      <c r="G23" s="30"/>
    </row>
    <row r="24" spans="1:10" x14ac:dyDescent="0.3">
      <c r="A24" s="107" t="s">
        <v>8</v>
      </c>
      <c r="B24" s="107"/>
      <c r="C24" s="107"/>
      <c r="D24" s="107"/>
      <c r="E24" s="158"/>
      <c r="F24" s="40">
        <f>SUM(F19:F23)</f>
        <v>0.5</v>
      </c>
      <c r="G24" s="31">
        <f>SUM(G19:G23)</f>
        <v>0</v>
      </c>
      <c r="H24" s="4"/>
    </row>
    <row r="25" spans="1:10" ht="41.4" x14ac:dyDescent="0.3">
      <c r="I25" s="3" t="s">
        <v>34</v>
      </c>
      <c r="J25" s="35">
        <f>SUM(J14+F24-G24)</f>
        <v>1915.47</v>
      </c>
    </row>
    <row r="27" spans="1:10" ht="15" customHeight="1" x14ac:dyDescent="0.3">
      <c r="A27" s="128" t="s">
        <v>31</v>
      </c>
      <c r="B27" s="128"/>
      <c r="C27" s="128"/>
    </row>
    <row r="28" spans="1:10" ht="15" customHeight="1" x14ac:dyDescent="0.3">
      <c r="A28" s="157" t="s">
        <v>2</v>
      </c>
      <c r="B28" s="130" t="s">
        <v>9</v>
      </c>
      <c r="C28" s="130" t="s">
        <v>10</v>
      </c>
      <c r="D28" s="130" t="s">
        <v>11</v>
      </c>
      <c r="E28" s="130" t="s">
        <v>19</v>
      </c>
      <c r="F28" s="23" t="s">
        <v>33</v>
      </c>
      <c r="G28" s="25" t="s">
        <v>6</v>
      </c>
      <c r="H28" s="4"/>
    </row>
    <row r="29" spans="1:10" ht="38.25" customHeight="1" x14ac:dyDescent="0.3">
      <c r="A29" s="149"/>
      <c r="B29" s="156"/>
      <c r="C29" s="156"/>
      <c r="D29" s="156"/>
      <c r="E29" s="156"/>
      <c r="F29" s="23" t="s">
        <v>18</v>
      </c>
      <c r="G29" s="25" t="s">
        <v>18</v>
      </c>
      <c r="H29" s="4"/>
    </row>
    <row r="30" spans="1:10" ht="15" customHeight="1" x14ac:dyDescent="0.3">
      <c r="A30" s="149"/>
      <c r="B30" s="7">
        <v>44840</v>
      </c>
      <c r="C30" s="19" t="s">
        <v>38</v>
      </c>
      <c r="D30" s="14" t="s">
        <v>37</v>
      </c>
      <c r="E30" s="14" t="s">
        <v>37</v>
      </c>
      <c r="F30" s="28">
        <v>0.54</v>
      </c>
      <c r="G30" s="30"/>
    </row>
    <row r="31" spans="1:10" ht="15" customHeight="1" x14ac:dyDescent="0.3">
      <c r="A31" s="149"/>
      <c r="B31" s="7">
        <v>44871</v>
      </c>
      <c r="C31" s="20" t="s">
        <v>38</v>
      </c>
      <c r="D31" s="14" t="s">
        <v>37</v>
      </c>
      <c r="E31" s="14" t="s">
        <v>37</v>
      </c>
      <c r="F31" s="28">
        <v>0.7</v>
      </c>
      <c r="G31" s="30"/>
    </row>
    <row r="32" spans="1:10" ht="15" customHeight="1" x14ac:dyDescent="0.3">
      <c r="A32" s="149"/>
      <c r="B32" s="7">
        <v>44901</v>
      </c>
      <c r="C32" s="8" t="s">
        <v>38</v>
      </c>
      <c r="D32" s="14" t="s">
        <v>37</v>
      </c>
      <c r="E32" s="14" t="s">
        <v>37</v>
      </c>
      <c r="F32" s="10">
        <v>0.87</v>
      </c>
      <c r="G32" s="13"/>
    </row>
    <row r="33" spans="1:10" ht="15" customHeight="1" x14ac:dyDescent="0.3">
      <c r="A33" s="150"/>
      <c r="B33" s="5"/>
      <c r="C33" s="5"/>
      <c r="D33" s="6"/>
      <c r="E33" s="6"/>
      <c r="F33" s="10"/>
      <c r="G33" s="13"/>
    </row>
    <row r="34" spans="1:10" ht="15" customHeight="1" x14ac:dyDescent="0.3">
      <c r="A34" s="107" t="s">
        <v>8</v>
      </c>
      <c r="B34" s="107"/>
      <c r="C34" s="107"/>
      <c r="D34" s="107"/>
      <c r="E34" s="158"/>
      <c r="F34" s="40">
        <f>SUM(F30:F33)</f>
        <v>2.11</v>
      </c>
      <c r="G34" s="31">
        <f>SUM(G30:G33)</f>
        <v>0</v>
      </c>
      <c r="H34" s="4"/>
    </row>
    <row r="35" spans="1:10" ht="41.4" x14ac:dyDescent="0.3">
      <c r="I35" s="3" t="s">
        <v>14</v>
      </c>
      <c r="J35" s="35">
        <f>SUM(J25+F34-G34)</f>
        <v>1917.58</v>
      </c>
    </row>
    <row r="37" spans="1:10" ht="15" customHeight="1" x14ac:dyDescent="0.3">
      <c r="A37" s="128" t="s">
        <v>32</v>
      </c>
      <c r="B37" s="128"/>
      <c r="C37" s="128"/>
    </row>
    <row r="38" spans="1:10" ht="15" customHeight="1" x14ac:dyDescent="0.3">
      <c r="A38" s="157" t="s">
        <v>3</v>
      </c>
      <c r="B38" s="130" t="s">
        <v>9</v>
      </c>
      <c r="C38" s="130" t="s">
        <v>10</v>
      </c>
      <c r="D38" s="130" t="s">
        <v>11</v>
      </c>
      <c r="E38" s="130" t="s">
        <v>19</v>
      </c>
      <c r="F38" s="23" t="s">
        <v>33</v>
      </c>
      <c r="G38" s="25" t="s">
        <v>6</v>
      </c>
      <c r="H38" s="4"/>
    </row>
    <row r="39" spans="1:10" ht="38.25" customHeight="1" x14ac:dyDescent="0.3">
      <c r="A39" s="149"/>
      <c r="B39" s="156"/>
      <c r="C39" s="156"/>
      <c r="D39" s="156"/>
      <c r="E39" s="156"/>
      <c r="F39" s="23" t="s">
        <v>18</v>
      </c>
      <c r="G39" s="25" t="s">
        <v>18</v>
      </c>
      <c r="H39" s="4"/>
    </row>
    <row r="40" spans="1:10" ht="15" customHeight="1" x14ac:dyDescent="0.3">
      <c r="A40" s="149"/>
      <c r="B40" s="7">
        <v>44932</v>
      </c>
      <c r="C40" s="20" t="s">
        <v>38</v>
      </c>
      <c r="D40" s="49" t="s">
        <v>37</v>
      </c>
      <c r="E40" s="49" t="s">
        <v>37</v>
      </c>
      <c r="F40" s="67">
        <v>1.38</v>
      </c>
      <c r="G40" s="68"/>
    </row>
    <row r="41" spans="1:10" ht="15" customHeight="1" x14ac:dyDescent="0.3">
      <c r="A41" s="149"/>
      <c r="B41" s="7">
        <v>44963</v>
      </c>
      <c r="C41" s="20" t="s">
        <v>38</v>
      </c>
      <c r="D41" s="49" t="s">
        <v>37</v>
      </c>
      <c r="E41" s="49" t="s">
        <v>37</v>
      </c>
      <c r="F41" s="67">
        <v>1.6</v>
      </c>
      <c r="G41" s="68"/>
    </row>
    <row r="42" spans="1:10" ht="28.5" customHeight="1" x14ac:dyDescent="0.3">
      <c r="A42" s="149"/>
      <c r="B42" s="7">
        <v>44991</v>
      </c>
      <c r="C42" s="20" t="s">
        <v>38</v>
      </c>
      <c r="D42" s="49" t="s">
        <v>37</v>
      </c>
      <c r="E42" s="49" t="s">
        <v>37</v>
      </c>
      <c r="F42" s="67">
        <v>1.55</v>
      </c>
      <c r="G42" s="68"/>
    </row>
    <row r="43" spans="1:10" ht="65.25" customHeight="1" x14ac:dyDescent="0.3">
      <c r="A43" s="149"/>
      <c r="B43" s="7"/>
      <c r="C43" s="19"/>
      <c r="D43" s="49"/>
      <c r="E43" s="49"/>
      <c r="F43" s="10"/>
      <c r="G43" s="13"/>
    </row>
    <row r="44" spans="1:10" ht="15" customHeight="1" x14ac:dyDescent="0.3">
      <c r="A44" s="150"/>
      <c r="B44" s="7"/>
      <c r="C44" s="20"/>
      <c r="D44" s="6"/>
      <c r="E44" s="6"/>
      <c r="F44" s="10"/>
      <c r="G44" s="13"/>
    </row>
    <row r="45" spans="1:10" ht="15" customHeight="1" x14ac:dyDescent="0.3">
      <c r="A45" s="107" t="s">
        <v>8</v>
      </c>
      <c r="B45" s="107"/>
      <c r="C45" s="107"/>
      <c r="D45" s="107"/>
      <c r="E45" s="158"/>
      <c r="F45" s="40">
        <f>SUM(F40:F44)</f>
        <v>4.53</v>
      </c>
      <c r="G45" s="31">
        <f>SUM(G40:G44)</f>
        <v>0</v>
      </c>
      <c r="H45" s="4"/>
    </row>
    <row r="46" spans="1:10" ht="41.4" x14ac:dyDescent="0.3">
      <c r="I46" s="3" t="s">
        <v>15</v>
      </c>
      <c r="J46" s="16">
        <f>SUM(J35+F45-G45)</f>
        <v>1922.11</v>
      </c>
    </row>
    <row r="47" spans="1:10" x14ac:dyDescent="0.3">
      <c r="A47" s="17" t="s">
        <v>27</v>
      </c>
      <c r="B47" s="18"/>
      <c r="C47" s="18"/>
      <c r="D47" s="18"/>
      <c r="E47" s="18"/>
      <c r="F47" s="34">
        <f>SUM(F45+F34+F24+F13)</f>
        <v>7.3800000000000008</v>
      </c>
      <c r="G47" s="34">
        <f>SUM(G45+G34+G24+G13)</f>
        <v>0</v>
      </c>
    </row>
  </sheetData>
  <mergeCells count="29">
    <mergeCell ref="A16:C16"/>
    <mergeCell ref="A6:A12"/>
    <mergeCell ref="A13:E13"/>
    <mergeCell ref="B6:B7"/>
    <mergeCell ref="C6:C7"/>
    <mergeCell ref="D6:D7"/>
    <mergeCell ref="E6:E7"/>
    <mergeCell ref="A1:J1"/>
    <mergeCell ref="H3:I3"/>
    <mergeCell ref="A45:E45"/>
    <mergeCell ref="E38:E39"/>
    <mergeCell ref="B38:B39"/>
    <mergeCell ref="C38:C39"/>
    <mergeCell ref="A17:A23"/>
    <mergeCell ref="A28:A33"/>
    <mergeCell ref="D38:D39"/>
    <mergeCell ref="A24:E24"/>
    <mergeCell ref="A27:C27"/>
    <mergeCell ref="E17:E18"/>
    <mergeCell ref="E28:E29"/>
    <mergeCell ref="B17:B18"/>
    <mergeCell ref="C17:C18"/>
    <mergeCell ref="D17:D18"/>
    <mergeCell ref="B28:B29"/>
    <mergeCell ref="C28:C29"/>
    <mergeCell ref="D28:D29"/>
    <mergeCell ref="A38:A44"/>
    <mergeCell ref="A34:E34"/>
    <mergeCell ref="A37:C37"/>
  </mergeCells>
  <pageMargins left="0.47244094488188981" right="0.47244094488188981" top="0.23622047244094491" bottom="0.15748031496062992" header="0.31496062992125984" footer="0.31496062992125984"/>
  <pageSetup paperSize="8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 PG 80149101</vt:lpstr>
      <vt:lpstr>IS 41810189</vt:lpstr>
      <vt:lpstr>' PG 80149101'!Print_Area</vt:lpstr>
      <vt:lpstr>'IS 41810189'!Print_Area</vt:lpstr>
    </vt:vector>
  </TitlesOfParts>
  <Company>Cyngor Gwynedd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Shirley Wyn (AMG)</dc:creator>
  <cp:lastModifiedBy>iolow</cp:lastModifiedBy>
  <cp:lastPrinted>2019-07-22T10:06:47Z</cp:lastPrinted>
  <dcterms:created xsi:type="dcterms:W3CDTF">2018-09-06T11:40:32Z</dcterms:created>
  <dcterms:modified xsi:type="dcterms:W3CDTF">2023-08-18T15:36:52Z</dcterms:modified>
</cp:coreProperties>
</file>