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iolow\OneDrive\Documents\Cyngor Cymuned Beddgelert\Cyfrifon\2021-2022\"/>
    </mc:Choice>
  </mc:AlternateContent>
  <xr:revisionPtr revIDLastSave="0" documentId="13_ncr:1_{150A2362-6F60-437F-8864-8A7EE2EDA1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 PG 80149101" sheetId="2" r:id="rId1"/>
    <sheet name="IS 41810189" sheetId="1" r:id="rId2"/>
  </sheets>
  <definedNames>
    <definedName name="_xlnm.Print_Area" localSheetId="0">' PG 80149101'!$A$1:$W$30</definedName>
    <definedName name="_xlnm.Print_Area" localSheetId="1">'IS 41810189'!$A$1:$K$16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0" i="2" l="1"/>
  <c r="G110" i="2"/>
  <c r="F110" i="2"/>
  <c r="G27" i="2"/>
  <c r="H27" i="2"/>
  <c r="I27" i="2"/>
  <c r="J27" i="2"/>
  <c r="K27" i="2"/>
  <c r="L27" i="2"/>
  <c r="M27" i="2"/>
  <c r="N27" i="2"/>
  <c r="O27" i="2"/>
  <c r="P27" i="2"/>
  <c r="Q27" i="2"/>
  <c r="F78" i="2"/>
  <c r="G78" i="2"/>
  <c r="H78" i="2"/>
  <c r="F27" i="2"/>
  <c r="I110" i="2"/>
  <c r="J110" i="2"/>
  <c r="K110" i="2"/>
  <c r="L110" i="2"/>
  <c r="M110" i="2"/>
  <c r="N110" i="2"/>
  <c r="O110" i="2"/>
  <c r="P110" i="2"/>
  <c r="Q110" i="2"/>
  <c r="R78" i="2"/>
  <c r="J78" i="2"/>
  <c r="K78" i="2"/>
  <c r="L78" i="2"/>
  <c r="M78" i="2"/>
  <c r="N78" i="2"/>
  <c r="O78" i="2"/>
  <c r="P78" i="2"/>
  <c r="Q78" i="2"/>
  <c r="I78" i="2"/>
  <c r="R50" i="2"/>
  <c r="F111" i="2" l="1"/>
  <c r="F28" i="2"/>
  <c r="G12" i="1"/>
  <c r="G14" i="1" s="1"/>
  <c r="F14" i="1"/>
  <c r="J15" i="1" l="1"/>
  <c r="R110" i="2"/>
  <c r="R27" i="2"/>
  <c r="G46" i="1" l="1"/>
  <c r="F46" i="1"/>
  <c r="G35" i="1"/>
  <c r="F35" i="1"/>
  <c r="G25" i="1"/>
  <c r="F25" i="1"/>
  <c r="Q50" i="2"/>
  <c r="P50" i="2"/>
  <c r="O50" i="2"/>
  <c r="N50" i="2"/>
  <c r="M50" i="2"/>
  <c r="L50" i="2"/>
  <c r="K50" i="2"/>
  <c r="J50" i="2"/>
  <c r="I50" i="2"/>
  <c r="H50" i="2"/>
  <c r="G50" i="2"/>
  <c r="F50" i="2"/>
  <c r="U7" i="2"/>
  <c r="U9" i="2" s="1"/>
  <c r="N113" i="2" l="1"/>
  <c r="I28" i="2"/>
  <c r="U29" i="2" s="1"/>
  <c r="F51" i="2"/>
  <c r="L113" i="2"/>
  <c r="P113" i="2"/>
  <c r="H113" i="2"/>
  <c r="F113" i="2"/>
  <c r="J113" i="2"/>
  <c r="I51" i="2"/>
  <c r="I79" i="2"/>
  <c r="I111" i="2"/>
  <c r="G113" i="2"/>
  <c r="I113" i="2"/>
  <c r="K113" i="2"/>
  <c r="M113" i="2"/>
  <c r="O113" i="2"/>
  <c r="Q113" i="2"/>
  <c r="G48" i="1"/>
  <c r="F48" i="1"/>
  <c r="J26" i="1"/>
  <c r="J36" i="1" s="1"/>
  <c r="J47" i="1" s="1"/>
  <c r="F79" i="2"/>
  <c r="U52" i="2" l="1"/>
  <c r="U80" i="2" l="1"/>
  <c r="U112" i="2" s="1"/>
  <c r="R113" i="2"/>
</calcChain>
</file>

<file path=xl/sharedStrings.xml><?xml version="1.0" encoding="utf-8"?>
<sst xmlns="http://schemas.openxmlformats.org/spreadsheetml/2006/main" count="322" uniqueCount="96">
  <si>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</si>
  <si>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</si>
  <si>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</si>
  <si>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</si>
  <si>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</si>
  <si>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</si>
  <si>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</si>
  <si>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</si>
  <si>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</si>
  <si>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</si>
  <si>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</si>
  <si>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</si>
  <si>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</si>
  <si>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</si>
  <si>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</si>
  <si>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</si>
  <si>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</si>
  <si>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</si>
  <si>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</si>
  <si>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</si>
  <si>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</si>
  <si>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</si>
  <si>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</si>
  <si>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</si>
  <si>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</si>
  <si>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</si>
  <si>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</si>
  <si>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</si>
  <si>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</si>
  <si>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</si>
  <si>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</si>
  <si>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</si>
  <si>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</si>
  <si>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</si>
  <si>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</si>
  <si>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S137</t>
  </si>
  <si>
    <t>TAW yn ôl</t>
  </si>
  <si>
    <t>*</t>
  </si>
  <si>
    <t>Llog</t>
  </si>
  <si>
    <t>CYFRIF BANC CYNGOR CYMUNED BEDDGELERT 2021 - 2022</t>
  </si>
  <si>
    <t>Balans sy'n dangos ar y datganiad banc 01/04/2021</t>
  </si>
  <si>
    <t>Sieciau heb eu cyflwyno o cyfnod 2020/21</t>
  </si>
  <si>
    <t>Gwir Falans y Cyfrif Cychwyn 01/04/2021</t>
  </si>
  <si>
    <t>Rent Dafydd Hardy</t>
  </si>
  <si>
    <t>Praesept</t>
  </si>
  <si>
    <t>Zurich - Adnewyddu polisi yswiriant cychwyn 01/06/21</t>
  </si>
  <si>
    <t xml:space="preserve">Ar lein </t>
  </si>
  <si>
    <t>William O Jones - Peintio Ffenestri Llys Bulkely</t>
  </si>
  <si>
    <t>Zurich - "shorfall 0 £8.95 yn y taliad gwreiddiol o adnewyddu polisi yswiriant cychwyn 01/06/21 (taliad cywir dylid Zurich wedi ei dderbyn oedd £1015.15)</t>
  </si>
  <si>
    <t>Owian Bebb a'i gwmni - ffioedd paratoi cyflog clerc</t>
  </si>
  <si>
    <t xml:space="preserve">Designer Signs </t>
  </si>
  <si>
    <t>Ad-daliad TAW</t>
  </si>
  <si>
    <t xml:space="preserve">Victor Hughes - Prynu plot bedd </t>
  </si>
  <si>
    <t xml:space="preserve">Siec </t>
  </si>
  <si>
    <t>Ffenestri Cymru - Llys Bulkeley (taliad 1/3)</t>
  </si>
  <si>
    <t>Ffenestri Cymru - Llys Bulkeley (taliad 2/3)</t>
  </si>
  <si>
    <t>Ffenestri Cymru - Llys Bulkeley (taliad 3/3)</t>
  </si>
  <si>
    <t xml:space="preserve">Cyflog y Clerc - Ebrill, Mai, Mehefin a Gorffennaf </t>
  </si>
  <si>
    <t>Treth y Wlad (Cyflog y Clerc)</t>
  </si>
  <si>
    <t>Rospa - archwiliad cae chwarae</t>
  </si>
  <si>
    <t>Alan Pritchard - Giat Llys Bulkeley</t>
  </si>
  <si>
    <t xml:space="preserve">E Sidley - Pryniant Plot </t>
  </si>
  <si>
    <t xml:space="preserve">Dafydd Hardy - Rent Llys Bulkeley </t>
  </si>
  <si>
    <t>Common Wealth War</t>
  </si>
  <si>
    <t xml:space="preserve">Cyngor Gwynedd - Archwilio Mewnol </t>
  </si>
  <si>
    <t>Ar lein</t>
  </si>
  <si>
    <t>Ad-daliad ffi plot Mrs Sidley</t>
  </si>
  <si>
    <t xml:space="preserve">Treth ar Werth </t>
  </si>
  <si>
    <t>Purchase of plot - T Fairclough</t>
  </si>
  <si>
    <t>Llechan Lân</t>
  </si>
  <si>
    <t>Cyflog y Clerc (Awst, Medi, Hydref a Tachwedd)</t>
  </si>
  <si>
    <t>Ambiwlans Awyr Cymru - Cyfraniad ariannol</t>
  </si>
  <si>
    <t xml:space="preserve">Ty Gobaith - cyfraniad ariannol </t>
  </si>
  <si>
    <t xml:space="preserve">Urdd  100 - cyfraniad ariannol </t>
  </si>
  <si>
    <t xml:space="preserve">Dawns i bawb - cyfraniad ariannol </t>
  </si>
  <si>
    <t xml:space="preserve">HSBC - Ffi cynnal cyfrif </t>
  </si>
  <si>
    <t>27/12/20221</t>
  </si>
  <si>
    <t>Carpedi Geraint Owen - TAW carpedi Llys Bulkeley yn dilyn llifogydd</t>
  </si>
  <si>
    <t xml:space="preserve">Ar Lein </t>
  </si>
  <si>
    <t>Alan Pritchard - gwaith ar cae chwarae</t>
  </si>
  <si>
    <t>Cyfraniad ariannol - Marie Curie</t>
  </si>
  <si>
    <t>HSBC - Ffi cynnal cyfrif</t>
  </si>
  <si>
    <t>Llangollen International Musical Eisteddfod</t>
  </si>
  <si>
    <t>Ffion Emlyn - tal aelod 2021-22</t>
  </si>
  <si>
    <t>Idris Lloyd Jones  - torri llwybrau cyhoeddus</t>
  </si>
  <si>
    <t>Idris Lloyd Jones  - torri gwair mynwentydd - rhan 1</t>
  </si>
  <si>
    <t>Idris Lloyd Jones  - torri gwair mynwentydd - rhan 2</t>
  </si>
  <si>
    <t>GL Jones Playgrounds - treth ar offer prosiect cae chwarae - anfoneb 102989 - rhan 1</t>
  </si>
  <si>
    <t>GL Jones Playgrounds - treth ar offer prosiect cae chwarae - anfoneb 102989 - rhan 2</t>
  </si>
  <si>
    <t xml:space="preserve">Kids Cancer Charity - cyfraniad ariannol </t>
  </si>
  <si>
    <t xml:space="preserve">Unllais - tal aelodaeth </t>
  </si>
  <si>
    <t>Elgan H Jones - ad-daliad TAW ar pyst cae chwarae</t>
  </si>
  <si>
    <t>Treth y Wlad (cyflog y clerc Rhagfyr 2021 - Mawrth 2022)</t>
  </si>
  <si>
    <t>Cyflog y clerc (Rhagfyr 2021 - Mawrth)</t>
  </si>
  <si>
    <t>Parc Cenedlaethol Eryri - Grant Cymunedol Prosiect Cae Chwarae</t>
  </si>
  <si>
    <t>Tim Fairclough - rhodd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</si>
</sst>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3" xfId="0" applyFont="1" applyBorder="1" applyAlignment="1">
      <alignment wrapText="1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Fill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1" xfId="0" applyBorder="1"/>
    <xf numFmtId="14" fontId="0" fillId="0" borderId="1" xfId="0" applyNumberFormat="1" applyBorder="1"/>
    <xf numFmtId="4" fontId="1" fillId="3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0" xfId="0" applyNumberFormat="1" applyFont="1" applyBorder="1"/>
    <xf numFmtId="164" fontId="1" fillId="0" borderId="6" xfId="0" applyNumberFormat="1" applyFont="1" applyBorder="1"/>
    <xf numFmtId="0" fontId="2" fillId="0" borderId="3" xfId="0" applyFont="1" applyBorder="1" applyAlignment="1">
      <alignment wrapText="1"/>
    </xf>
    <xf numFmtId="0" fontId="2" fillId="0" borderId="0" xfId="0" applyFont="1" applyBorder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4" fontId="1" fillId="3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/>
    <xf numFmtId="14" fontId="0" fillId="0" borderId="10" xfId="0" applyNumberFormat="1" applyFont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Fill="1" applyBorder="1" applyAlignment="1">
      <alignment horizontal="right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14" fontId="2" fillId="0" borderId="1" xfId="0" applyNumberFormat="1" applyFont="1" applyBorder="1" applyAlignment="1">
      <alignment horizontal="right"/>
    </xf>
    <xf numFmtId="4" fontId="1" fillId="3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9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vertical="top" wrapText="1"/>
    </xf>
    <xf numFmtId="0" fontId="2" fillId="0" borderId="1" xfId="0" applyFont="1" applyBorder="1" applyAlignment="1"/>
    <xf numFmtId="0" fontId="0" fillId="0" borderId="10" xfId="0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14" fontId="0" fillId="5" borderId="12" xfId="0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9" borderId="10" xfId="0" applyFill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14" fontId="2" fillId="5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 applyAlignment="1"/>
    <xf numFmtId="0" fontId="2" fillId="0" borderId="0" xfId="0" applyFont="1" applyAlignment="1"/>
    <xf numFmtId="164" fontId="2" fillId="0" borderId="0" xfId="0" applyNumberFormat="1" applyFont="1" applyAlignment="1"/>
    <xf numFmtId="0" fontId="0" fillId="0" borderId="0" xfId="0" applyAlignment="1"/>
    <xf numFmtId="4" fontId="1" fillId="8" borderId="1" xfId="0" applyNumberFormat="1" applyFont="1" applyFill="1" applyBorder="1"/>
    <xf numFmtId="0" fontId="4" fillId="0" borderId="0" xfId="0" applyFont="1" applyAlignment="1">
      <alignment wrapText="1"/>
    </xf>
    <xf numFmtId="0" fontId="2" fillId="0" borderId="1" xfId="0" applyFont="1" applyFill="1" applyBorder="1" applyAlignment="1">
      <alignment horizontal="right"/>
    </xf>
    <xf numFmtId="14" fontId="5" fillId="5" borderId="1" xfId="0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14" fontId="2" fillId="5" borderId="1" xfId="0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right" vertical="center" wrapText="1"/>
    </xf>
    <xf numFmtId="0" fontId="0" fillId="9" borderId="10" xfId="0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top"/>
    </xf>
    <xf numFmtId="14" fontId="2" fillId="5" borderId="1" xfId="0" applyNumberFormat="1" applyFont="1" applyFill="1" applyBorder="1" applyAlignment="1">
      <alignment vertical="top"/>
    </xf>
    <xf numFmtId="4" fontId="2" fillId="2" borderId="1" xfId="0" applyNumberFormat="1" applyFont="1" applyFill="1" applyBorder="1" applyAlignment="1">
      <alignment horizontal="left" indent="1"/>
    </xf>
    <xf numFmtId="4" fontId="2" fillId="3" borderId="1" xfId="0" applyNumberFormat="1" applyFont="1" applyFill="1" applyBorder="1" applyAlignment="1">
      <alignment horizontal="left" inden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2" fillId="0" borderId="15" xfId="0" applyFont="1" applyBorder="1" applyAlignment="1"/>
    <xf numFmtId="0" fontId="2" fillId="0" borderId="1" xfId="0" applyFont="1" applyFill="1" applyBorder="1" applyAlignment="1"/>
    <xf numFmtId="0" fontId="0" fillId="0" borderId="1" xfId="0" applyBorder="1" applyAlignment="1"/>
    <xf numFmtId="0" fontId="2" fillId="0" borderId="3" xfId="0" applyFont="1" applyBorder="1" applyAlignment="1">
      <alignment wrapText="1"/>
    </xf>
    <xf numFmtId="0" fontId="0" fillId="0" borderId="3" xfId="0" applyBorder="1" applyAlignment="1"/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2" xfId="0" applyBorder="1" applyAlignment="1">
      <alignment horizontal="right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9" borderId="9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" fontId="1" fillId="9" borderId="9" xfId="0" applyNumberFormat="1" applyFont="1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3" fillId="0" borderId="10" xfId="0" applyFont="1" applyBorder="1" applyAlignment="1">
      <alignment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9" borderId="10" xfId="0" applyFill="1" applyBorder="1" applyAlignment="1">
      <alignment horizontal="center" vertical="center"/>
    </xf>
    <xf numFmtId="4" fontId="2" fillId="9" borderId="9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1" fillId="6" borderId="10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4" fontId="2" fillId="2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13"/>
  <sheetViews>
    <sheetView tabSelected="1" topLeftCell="A100" zoomScale="110" zoomScaleNormal="110" workbookViewId="0">
      <selection activeCell="H85" sqref="H85"/>
    </sheetView>
  </sheetViews>
  <sheetFormatPr defaultRowHeight="14.4" x14ac:dyDescent="0.3"/>
  <cols>
    <col min="1" max="1" width="11.33203125" style="2" customWidth="1"/>
    <col min="2" max="2" width="12.109375" style="2" customWidth="1"/>
    <col min="3" max="3" width="45" style="2" customWidth="1"/>
    <col min="4" max="4" width="13.44140625" style="2" customWidth="1"/>
    <col min="5" max="5" width="14.33203125" style="2" customWidth="1"/>
    <col min="6" max="6" width="16.6640625" style="24" customWidth="1"/>
    <col min="7" max="7" width="13.5546875" style="24" customWidth="1"/>
    <col min="8" max="8" width="11.33203125" style="24" customWidth="1"/>
    <col min="9" max="9" width="11.88671875" style="24" customWidth="1"/>
    <col min="10" max="10" width="14.6640625" style="24" customWidth="1"/>
    <col min="11" max="11" width="10" style="24" customWidth="1"/>
    <col min="12" max="12" width="10.33203125" style="24" customWidth="1"/>
    <col min="13" max="13" width="11.33203125" style="24" customWidth="1"/>
    <col min="14" max="14" width="12.33203125" style="24" customWidth="1"/>
    <col min="15" max="15" width="9.88671875" style="24" customWidth="1"/>
    <col min="16" max="16" width="11" style="24" customWidth="1"/>
    <col min="17" max="17" width="12" style="24" customWidth="1"/>
    <col min="18" max="18" width="12.88671875" style="70" customWidth="1"/>
    <col min="19" max="19" width="12.109375" style="3" customWidth="1"/>
    <col min="20" max="20" width="12.109375" style="2" customWidth="1"/>
    <col min="21" max="21" width="15.109375" style="18" customWidth="1"/>
    <col min="22" max="22" width="11.5546875" bestFit="1" customWidth="1"/>
  </cols>
  <sheetData>
    <row r="1" spans="1:22" x14ac:dyDescent="0.3">
      <c r="A1" s="101" t="s">
        <v>39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</row>
    <row r="2" spans="1:22" ht="10.5" customHeight="1" x14ac:dyDescent="0.3">
      <c r="U2" s="18" t="s">
        <v>12</v>
      </c>
    </row>
    <row r="3" spans="1:22" ht="36.75" customHeight="1" x14ac:dyDescent="0.3">
      <c r="S3" s="102" t="s">
        <v>40</v>
      </c>
      <c r="T3" s="103"/>
      <c r="U3" s="42">
        <v>6157.13</v>
      </c>
      <c r="V3" s="1"/>
    </row>
    <row r="4" spans="1:22" x14ac:dyDescent="0.3">
      <c r="U4" s="43"/>
    </row>
    <row r="5" spans="1:22" ht="30" customHeight="1" x14ac:dyDescent="0.3">
      <c r="S5" s="104" t="s">
        <v>41</v>
      </c>
      <c r="T5" s="105"/>
      <c r="U5" s="44"/>
      <c r="V5" s="30" t="s">
        <v>28</v>
      </c>
    </row>
    <row r="6" spans="1:22" x14ac:dyDescent="0.3">
      <c r="S6" s="107"/>
      <c r="T6" s="108"/>
      <c r="U6" s="45"/>
      <c r="V6" s="31"/>
    </row>
    <row r="7" spans="1:22" x14ac:dyDescent="0.3">
      <c r="D7" s="5"/>
      <c r="E7" s="5"/>
      <c r="S7" s="29"/>
      <c r="T7" s="29"/>
      <c r="U7" s="44">
        <f>SUM(U6:U6)</f>
        <v>0</v>
      </c>
    </row>
    <row r="8" spans="1:22" ht="10.5" customHeight="1" x14ac:dyDescent="0.3">
      <c r="D8" s="5"/>
      <c r="E8" s="5"/>
      <c r="U8" s="43"/>
    </row>
    <row r="9" spans="1:22" ht="25.5" customHeight="1" x14ac:dyDescent="0.3">
      <c r="D9" s="5"/>
      <c r="E9" s="5"/>
      <c r="S9" s="109" t="s">
        <v>42</v>
      </c>
      <c r="T9" s="110"/>
      <c r="U9" s="41">
        <f>SUM(U3-U7)</f>
        <v>6157.13</v>
      </c>
    </row>
    <row r="10" spans="1:22" x14ac:dyDescent="0.3">
      <c r="A10" s="2" t="s">
        <v>30</v>
      </c>
    </row>
    <row r="11" spans="1:22" x14ac:dyDescent="0.3">
      <c r="A11" s="111" t="s">
        <v>0</v>
      </c>
      <c r="B11" s="114" t="s">
        <v>9</v>
      </c>
      <c r="C11" s="114" t="s">
        <v>10</v>
      </c>
      <c r="D11" s="114" t="s">
        <v>11</v>
      </c>
      <c r="E11" s="116" t="s">
        <v>19</v>
      </c>
      <c r="F11" s="118" t="s">
        <v>4</v>
      </c>
      <c r="G11" s="118"/>
      <c r="H11" s="119"/>
      <c r="I11" s="120" t="s">
        <v>5</v>
      </c>
      <c r="J11" s="121"/>
      <c r="K11" s="121"/>
      <c r="L11" s="121"/>
      <c r="M11" s="122"/>
      <c r="N11" s="122"/>
      <c r="O11" s="122"/>
      <c r="P11" s="122"/>
      <c r="Q11" s="119"/>
      <c r="R11" s="134" t="s">
        <v>36</v>
      </c>
      <c r="S11" s="6"/>
    </row>
    <row r="12" spans="1:22" ht="39" customHeight="1" x14ac:dyDescent="0.3">
      <c r="A12" s="112"/>
      <c r="B12" s="115"/>
      <c r="C12" s="115"/>
      <c r="D12" s="115"/>
      <c r="E12" s="117"/>
      <c r="F12" s="25" t="s">
        <v>16</v>
      </c>
      <c r="G12" s="26" t="s">
        <v>17</v>
      </c>
      <c r="H12" s="26" t="s">
        <v>18</v>
      </c>
      <c r="I12" s="27" t="s">
        <v>20</v>
      </c>
      <c r="J12" s="27" t="s">
        <v>21</v>
      </c>
      <c r="K12" s="27" t="s">
        <v>22</v>
      </c>
      <c r="L12" s="32" t="s">
        <v>18</v>
      </c>
      <c r="M12" s="32" t="s">
        <v>23</v>
      </c>
      <c r="N12" s="27" t="s">
        <v>35</v>
      </c>
      <c r="O12" s="32" t="s">
        <v>24</v>
      </c>
      <c r="P12" s="27" t="s">
        <v>25</v>
      </c>
      <c r="Q12" s="32" t="s">
        <v>26</v>
      </c>
      <c r="R12" s="135"/>
      <c r="S12" s="6"/>
    </row>
    <row r="13" spans="1:22" ht="18" customHeight="1" x14ac:dyDescent="0.3">
      <c r="A13" s="112"/>
      <c r="B13" s="55">
        <v>44294</v>
      </c>
      <c r="C13" s="77" t="s">
        <v>43</v>
      </c>
      <c r="D13" s="79" t="s">
        <v>37</v>
      </c>
      <c r="E13" s="80" t="s">
        <v>37</v>
      </c>
      <c r="F13" s="25"/>
      <c r="G13" s="26"/>
      <c r="H13" s="26">
        <v>478.46</v>
      </c>
      <c r="I13" s="27"/>
      <c r="J13" s="27"/>
      <c r="K13" s="27"/>
      <c r="L13" s="67"/>
      <c r="M13" s="67"/>
      <c r="N13" s="27"/>
      <c r="O13" s="67"/>
      <c r="P13" s="27"/>
      <c r="Q13" s="67"/>
      <c r="R13" s="78">
        <v>0</v>
      </c>
      <c r="S13" s="6"/>
    </row>
    <row r="14" spans="1:22" x14ac:dyDescent="0.3">
      <c r="A14" s="112"/>
      <c r="B14" s="10">
        <v>44316</v>
      </c>
      <c r="C14" s="23" t="s">
        <v>44</v>
      </c>
      <c r="D14" s="17" t="s">
        <v>37</v>
      </c>
      <c r="E14" s="66" t="s">
        <v>37</v>
      </c>
      <c r="F14" s="34">
        <v>5250</v>
      </c>
      <c r="G14" s="34"/>
      <c r="H14" s="34"/>
      <c r="I14" s="35"/>
      <c r="J14" s="35"/>
      <c r="K14" s="35"/>
      <c r="L14" s="35"/>
      <c r="M14" s="35"/>
      <c r="N14" s="35"/>
      <c r="O14" s="35"/>
      <c r="P14" s="35"/>
      <c r="Q14" s="35"/>
      <c r="R14" s="64">
        <v>0</v>
      </c>
      <c r="S14" s="6"/>
    </row>
    <row r="15" spans="1:22" ht="30.75" customHeight="1" x14ac:dyDescent="0.3">
      <c r="A15" s="112"/>
      <c r="B15" s="10">
        <v>44322</v>
      </c>
      <c r="C15" s="22" t="s">
        <v>45</v>
      </c>
      <c r="D15" s="17" t="s">
        <v>46</v>
      </c>
      <c r="E15" s="66">
        <v>44322</v>
      </c>
      <c r="F15" s="34"/>
      <c r="G15" s="34"/>
      <c r="H15" s="34"/>
      <c r="I15" s="36"/>
      <c r="J15" s="36"/>
      <c r="K15" s="36"/>
      <c r="L15" s="36"/>
      <c r="M15" s="36"/>
      <c r="N15" s="36"/>
      <c r="O15" s="36">
        <v>1006.2</v>
      </c>
      <c r="P15" s="36"/>
      <c r="Q15" s="36"/>
      <c r="R15" s="64">
        <v>0</v>
      </c>
      <c r="S15" s="9"/>
    </row>
    <row r="16" spans="1:22" ht="27.75" customHeight="1" x14ac:dyDescent="0.3">
      <c r="A16" s="112"/>
      <c r="B16" s="10">
        <v>44322</v>
      </c>
      <c r="C16" s="72" t="s">
        <v>43</v>
      </c>
      <c r="D16" s="17" t="s">
        <v>37</v>
      </c>
      <c r="E16" s="66" t="s">
        <v>37</v>
      </c>
      <c r="F16" s="34"/>
      <c r="G16" s="34"/>
      <c r="H16" s="34">
        <v>478.46</v>
      </c>
      <c r="I16" s="36"/>
      <c r="J16" s="36"/>
      <c r="K16" s="36"/>
      <c r="L16" s="36"/>
      <c r="M16" s="36"/>
      <c r="N16" s="36"/>
      <c r="O16" s="36"/>
      <c r="P16" s="36"/>
      <c r="Q16" s="36"/>
      <c r="R16" s="64">
        <v>0</v>
      </c>
      <c r="S16" s="9"/>
    </row>
    <row r="17" spans="1:21" x14ac:dyDescent="0.3">
      <c r="A17" s="112"/>
      <c r="B17" s="69">
        <v>44327</v>
      </c>
      <c r="C17" s="91" t="s">
        <v>47</v>
      </c>
      <c r="D17" s="17" t="s">
        <v>46</v>
      </c>
      <c r="E17" s="66">
        <v>44327</v>
      </c>
      <c r="F17" s="34"/>
      <c r="G17" s="34"/>
      <c r="H17" s="34"/>
      <c r="I17" s="36"/>
      <c r="J17" s="36"/>
      <c r="K17" s="36">
        <v>1570</v>
      </c>
      <c r="L17" s="36"/>
      <c r="M17" s="36"/>
      <c r="N17" s="36"/>
      <c r="O17" s="36"/>
      <c r="P17" s="36"/>
      <c r="Q17" s="36"/>
      <c r="R17" s="64">
        <v>0</v>
      </c>
      <c r="S17" s="9"/>
    </row>
    <row r="18" spans="1:21" s="85" customFormat="1" ht="55.5" customHeight="1" x14ac:dyDescent="0.3">
      <c r="A18" s="112"/>
      <c r="B18" s="81">
        <v>44349</v>
      </c>
      <c r="C18" s="22" t="s">
        <v>48</v>
      </c>
      <c r="D18" s="17" t="s">
        <v>46</v>
      </c>
      <c r="E18" s="49">
        <v>44349</v>
      </c>
      <c r="F18" s="34"/>
      <c r="G18" s="34"/>
      <c r="H18" s="34"/>
      <c r="I18" s="82"/>
      <c r="J18" s="82"/>
      <c r="K18" s="82"/>
      <c r="L18" s="82"/>
      <c r="M18" s="82"/>
      <c r="N18" s="82"/>
      <c r="O18" s="82">
        <v>8.9499999999999993</v>
      </c>
      <c r="P18" s="82"/>
      <c r="Q18" s="82"/>
      <c r="R18" s="64">
        <v>0</v>
      </c>
      <c r="S18" s="29"/>
      <c r="T18" s="83"/>
      <c r="U18" s="84"/>
    </row>
    <row r="19" spans="1:21" x14ac:dyDescent="0.3">
      <c r="A19" s="112"/>
      <c r="B19" s="10">
        <v>44351</v>
      </c>
      <c r="C19" s="23" t="s">
        <v>43</v>
      </c>
      <c r="D19" s="17" t="s">
        <v>37</v>
      </c>
      <c r="E19" s="49" t="s">
        <v>37</v>
      </c>
      <c r="F19" s="34"/>
      <c r="G19" s="34"/>
      <c r="H19" s="34">
        <v>478.46</v>
      </c>
      <c r="I19" s="36"/>
      <c r="J19" s="36"/>
      <c r="K19" s="36"/>
      <c r="L19" s="36"/>
      <c r="M19" s="36"/>
      <c r="N19" s="36"/>
      <c r="O19" s="36"/>
      <c r="P19" s="36"/>
      <c r="Q19" s="36"/>
      <c r="R19" s="64">
        <v>0</v>
      </c>
      <c r="S19" s="9"/>
    </row>
    <row r="20" spans="1:21" x14ac:dyDescent="0.3">
      <c r="A20" s="112"/>
      <c r="B20" s="10">
        <v>44355</v>
      </c>
      <c r="C20" s="23" t="s">
        <v>49</v>
      </c>
      <c r="D20" s="50" t="s">
        <v>46</v>
      </c>
      <c r="E20" s="49">
        <v>44355</v>
      </c>
      <c r="F20" s="34"/>
      <c r="G20" s="34"/>
      <c r="H20" s="34"/>
      <c r="I20" s="36"/>
      <c r="J20" s="86">
        <v>84</v>
      </c>
      <c r="K20" s="36"/>
      <c r="L20" s="36"/>
      <c r="M20" s="36"/>
      <c r="N20" s="36"/>
      <c r="O20" s="36"/>
      <c r="P20" s="36"/>
      <c r="Q20" s="36"/>
      <c r="R20" s="64">
        <v>14</v>
      </c>
      <c r="S20" s="9"/>
    </row>
    <row r="21" spans="1:21" x14ac:dyDescent="0.3">
      <c r="A21" s="112"/>
      <c r="B21" s="10">
        <v>44357</v>
      </c>
      <c r="C21" s="73" t="s">
        <v>50</v>
      </c>
      <c r="D21" s="17" t="s">
        <v>46</v>
      </c>
      <c r="E21" s="49">
        <v>44357</v>
      </c>
      <c r="F21" s="34"/>
      <c r="G21" s="34"/>
      <c r="H21" s="34"/>
      <c r="I21" s="36"/>
      <c r="J21" s="36"/>
      <c r="K21" s="36"/>
      <c r="L21" s="36">
        <v>103.92</v>
      </c>
      <c r="M21" s="36"/>
      <c r="N21" s="36"/>
      <c r="O21" s="36"/>
      <c r="P21" s="36"/>
      <c r="Q21" s="36"/>
      <c r="R21" s="64">
        <v>17.32</v>
      </c>
      <c r="S21" s="9"/>
    </row>
    <row r="22" spans="1:21" ht="16.5" customHeight="1" x14ac:dyDescent="0.3">
      <c r="A22" s="112"/>
      <c r="B22" s="10">
        <v>44357</v>
      </c>
      <c r="C22" s="22" t="s">
        <v>51</v>
      </c>
      <c r="D22" s="50" t="s">
        <v>37</v>
      </c>
      <c r="E22" s="50" t="s">
        <v>37</v>
      </c>
      <c r="F22" s="34"/>
      <c r="G22" s="34"/>
      <c r="H22" s="34">
        <v>1459.82</v>
      </c>
      <c r="I22" s="36"/>
      <c r="J22" s="36"/>
      <c r="K22" s="36"/>
      <c r="L22" s="36"/>
      <c r="M22" s="36"/>
      <c r="N22" s="36"/>
      <c r="O22" s="36"/>
      <c r="P22" s="36"/>
      <c r="Q22" s="36"/>
      <c r="R22" s="64">
        <v>0</v>
      </c>
      <c r="S22" s="9"/>
    </row>
    <row r="23" spans="1:21" x14ac:dyDescent="0.3">
      <c r="A23" s="112"/>
      <c r="B23" s="10">
        <v>44370</v>
      </c>
      <c r="C23" s="23" t="s">
        <v>52</v>
      </c>
      <c r="D23" s="50" t="s">
        <v>53</v>
      </c>
      <c r="E23" s="49">
        <v>44370</v>
      </c>
      <c r="F23" s="34"/>
      <c r="G23" s="34">
        <v>150</v>
      </c>
      <c r="H23" s="34"/>
      <c r="I23" s="36"/>
      <c r="J23" s="36"/>
      <c r="K23" s="36"/>
      <c r="L23" s="36"/>
      <c r="M23" s="36"/>
      <c r="N23" s="36"/>
      <c r="O23" s="36"/>
      <c r="P23" s="36"/>
      <c r="Q23" s="36"/>
      <c r="R23" s="64"/>
      <c r="S23" s="9"/>
    </row>
    <row r="24" spans="1:21" ht="18" customHeight="1" x14ac:dyDescent="0.3">
      <c r="A24" s="112"/>
      <c r="B24" s="10">
        <v>44376</v>
      </c>
      <c r="C24" s="22" t="s">
        <v>54</v>
      </c>
      <c r="D24" s="50" t="s">
        <v>46</v>
      </c>
      <c r="E24" s="49">
        <v>44376</v>
      </c>
      <c r="F24" s="34"/>
      <c r="G24" s="34"/>
      <c r="H24" s="34"/>
      <c r="I24" s="36"/>
      <c r="J24" s="36"/>
      <c r="K24" s="36">
        <v>2000</v>
      </c>
      <c r="L24" s="36"/>
      <c r="M24" s="36"/>
      <c r="N24" s="36"/>
      <c r="O24" s="36"/>
      <c r="P24" s="36"/>
      <c r="Q24" s="36"/>
      <c r="R24" s="64"/>
      <c r="S24" s="9"/>
    </row>
    <row r="25" spans="1:21" x14ac:dyDescent="0.3">
      <c r="A25" s="112"/>
      <c r="B25" s="10">
        <v>44377</v>
      </c>
      <c r="C25" s="23" t="s">
        <v>55</v>
      </c>
      <c r="D25" s="17" t="s">
        <v>46</v>
      </c>
      <c r="E25" s="66">
        <v>44377</v>
      </c>
      <c r="F25" s="34"/>
      <c r="G25" s="34"/>
      <c r="H25" s="34"/>
      <c r="I25" s="36"/>
      <c r="J25" s="36"/>
      <c r="K25" s="36">
        <v>2000</v>
      </c>
      <c r="L25" s="36"/>
      <c r="M25" s="36"/>
      <c r="N25" s="36"/>
      <c r="O25" s="36"/>
      <c r="P25" s="36"/>
      <c r="Q25" s="36"/>
      <c r="R25" s="64"/>
      <c r="S25" s="9"/>
    </row>
    <row r="26" spans="1:21" x14ac:dyDescent="0.3">
      <c r="A26" s="113"/>
      <c r="B26" s="7"/>
      <c r="C26" s="23"/>
      <c r="D26" s="17"/>
      <c r="E26" s="17"/>
      <c r="F26" s="34"/>
      <c r="G26" s="34"/>
      <c r="H26" s="34"/>
      <c r="I26" s="36"/>
      <c r="J26" s="36"/>
      <c r="K26" s="36"/>
      <c r="L26" s="36"/>
      <c r="M26" s="36"/>
      <c r="N26" s="36"/>
      <c r="O26" s="36"/>
      <c r="P26" s="36"/>
      <c r="Q26" s="36"/>
      <c r="R26" s="64"/>
      <c r="S26" s="9"/>
    </row>
    <row r="27" spans="1:21" x14ac:dyDescent="0.3">
      <c r="A27" s="123" t="s">
        <v>7</v>
      </c>
      <c r="B27" s="123"/>
      <c r="C27" s="123"/>
      <c r="D27" s="123"/>
      <c r="E27" s="124"/>
      <c r="F27" s="37">
        <f>SUM(F13:F26)</f>
        <v>5250</v>
      </c>
      <c r="G27" s="37">
        <f t="shared" ref="G27:Q27" si="0">SUM(G13:G26)</f>
        <v>150</v>
      </c>
      <c r="H27" s="37">
        <f t="shared" si="0"/>
        <v>2895.2</v>
      </c>
      <c r="I27" s="37">
        <f t="shared" si="0"/>
        <v>0</v>
      </c>
      <c r="J27" s="37">
        <f t="shared" si="0"/>
        <v>84</v>
      </c>
      <c r="K27" s="37">
        <f t="shared" si="0"/>
        <v>5570</v>
      </c>
      <c r="L27" s="37">
        <f t="shared" si="0"/>
        <v>103.92</v>
      </c>
      <c r="M27" s="37">
        <f t="shared" si="0"/>
        <v>0</v>
      </c>
      <c r="N27" s="37">
        <f t="shared" si="0"/>
        <v>0</v>
      </c>
      <c r="O27" s="37">
        <f t="shared" si="0"/>
        <v>1015.1500000000001</v>
      </c>
      <c r="P27" s="37">
        <f t="shared" si="0"/>
        <v>0</v>
      </c>
      <c r="Q27" s="37">
        <f t="shared" si="0"/>
        <v>0</v>
      </c>
      <c r="R27" s="136">
        <f>SUM(R14:R26)</f>
        <v>31.32</v>
      </c>
      <c r="S27" s="9"/>
    </row>
    <row r="28" spans="1:21" x14ac:dyDescent="0.3">
      <c r="A28" s="125" t="s">
        <v>8</v>
      </c>
      <c r="B28" s="125"/>
      <c r="C28" s="125"/>
      <c r="D28" s="126"/>
      <c r="E28" s="127"/>
      <c r="F28" s="128">
        <f>SUM(F27,G27,H27)</f>
        <v>8295.2000000000007</v>
      </c>
      <c r="G28" s="128"/>
      <c r="H28" s="129"/>
      <c r="I28" s="130">
        <f>SUM(I27:Q27)</f>
        <v>6773.07</v>
      </c>
      <c r="J28" s="131"/>
      <c r="K28" s="131"/>
      <c r="L28" s="131"/>
      <c r="M28" s="132"/>
      <c r="N28" s="132"/>
      <c r="O28" s="132"/>
      <c r="P28" s="132"/>
      <c r="Q28" s="133"/>
      <c r="R28" s="137"/>
      <c r="S28" s="6"/>
    </row>
    <row r="29" spans="1:21" ht="41.4" x14ac:dyDescent="0.3">
      <c r="T29" s="33" t="s">
        <v>13</v>
      </c>
      <c r="U29" s="41">
        <f>SUM(U9+F28-I28)</f>
        <v>7679.260000000002</v>
      </c>
    </row>
    <row r="30" spans="1:21" x14ac:dyDescent="0.3">
      <c r="T30" s="47"/>
      <c r="U30" s="44"/>
    </row>
    <row r="31" spans="1:21" x14ac:dyDescent="0.3">
      <c r="A31" s="106" t="s">
        <v>29</v>
      </c>
      <c r="B31" s="106"/>
      <c r="C31" s="106"/>
    </row>
    <row r="32" spans="1:21" x14ac:dyDescent="0.3">
      <c r="A32" s="111" t="s">
        <v>1</v>
      </c>
      <c r="B32" s="114" t="s">
        <v>9</v>
      </c>
      <c r="C32" s="114" t="s">
        <v>10</v>
      </c>
      <c r="D32" s="114" t="s">
        <v>11</v>
      </c>
      <c r="E32" s="116" t="s">
        <v>19</v>
      </c>
      <c r="F32" s="141" t="s">
        <v>4</v>
      </c>
      <c r="G32" s="118"/>
      <c r="H32" s="119"/>
      <c r="I32" s="139" t="s">
        <v>6</v>
      </c>
      <c r="J32" s="139"/>
      <c r="K32" s="139"/>
      <c r="L32" s="139"/>
      <c r="M32" s="140"/>
      <c r="N32" s="140"/>
      <c r="O32" s="140"/>
      <c r="P32" s="140"/>
      <c r="Q32" s="140"/>
      <c r="R32" s="134" t="s">
        <v>36</v>
      </c>
      <c r="S32" s="6"/>
    </row>
    <row r="33" spans="1:19" ht="41.4" x14ac:dyDescent="0.3">
      <c r="A33" s="111"/>
      <c r="B33" s="115"/>
      <c r="C33" s="115"/>
      <c r="D33" s="138"/>
      <c r="E33" s="117"/>
      <c r="F33" s="25" t="s">
        <v>16</v>
      </c>
      <c r="G33" s="26" t="s">
        <v>17</v>
      </c>
      <c r="H33" s="26" t="s">
        <v>18</v>
      </c>
      <c r="I33" s="27" t="s">
        <v>20</v>
      </c>
      <c r="J33" s="27" t="s">
        <v>21</v>
      </c>
      <c r="K33" s="27" t="s">
        <v>22</v>
      </c>
      <c r="L33" s="32" t="s">
        <v>18</v>
      </c>
      <c r="M33" s="32" t="s">
        <v>23</v>
      </c>
      <c r="N33" s="27" t="s">
        <v>35</v>
      </c>
      <c r="O33" s="32" t="s">
        <v>24</v>
      </c>
      <c r="P33" s="27" t="s">
        <v>25</v>
      </c>
      <c r="Q33" s="32" t="s">
        <v>26</v>
      </c>
      <c r="R33" s="156"/>
      <c r="S33" s="6"/>
    </row>
    <row r="34" spans="1:19" x14ac:dyDescent="0.3">
      <c r="A34" s="111"/>
      <c r="B34" s="10">
        <v>44378</v>
      </c>
      <c r="C34" s="23" t="s">
        <v>56</v>
      </c>
      <c r="D34" s="50" t="s">
        <v>46</v>
      </c>
      <c r="E34" s="49">
        <v>44378</v>
      </c>
      <c r="F34" s="34"/>
      <c r="G34" s="34"/>
      <c r="H34" s="34"/>
      <c r="I34" s="36"/>
      <c r="J34" s="86"/>
      <c r="K34" s="36">
        <v>200</v>
      </c>
      <c r="L34" s="36"/>
      <c r="M34" s="36"/>
      <c r="N34" s="36"/>
      <c r="O34" s="36"/>
      <c r="P34" s="36"/>
      <c r="Q34" s="36"/>
      <c r="R34" s="64"/>
      <c r="S34" s="9"/>
    </row>
    <row r="35" spans="1:19" x14ac:dyDescent="0.3">
      <c r="A35" s="111"/>
      <c r="B35" s="10">
        <v>44383</v>
      </c>
      <c r="C35" s="22" t="s">
        <v>43</v>
      </c>
      <c r="D35" s="8" t="s">
        <v>37</v>
      </c>
      <c r="E35" s="54" t="s">
        <v>37</v>
      </c>
      <c r="F35" s="34"/>
      <c r="G35" s="34"/>
      <c r="H35" s="34">
        <v>478.46</v>
      </c>
      <c r="I35" s="36"/>
      <c r="J35" s="36"/>
      <c r="K35" s="36"/>
      <c r="L35" s="36"/>
      <c r="M35" s="36"/>
      <c r="N35" s="36"/>
      <c r="O35" s="36"/>
      <c r="P35" s="36"/>
      <c r="Q35" s="36"/>
      <c r="R35" s="64"/>
      <c r="S35" s="9"/>
    </row>
    <row r="36" spans="1:19" x14ac:dyDescent="0.3">
      <c r="A36" s="111"/>
      <c r="B36" s="10">
        <v>44404</v>
      </c>
      <c r="C36" s="23" t="s">
        <v>57</v>
      </c>
      <c r="D36" s="8" t="s">
        <v>46</v>
      </c>
      <c r="E36" s="54">
        <v>44404</v>
      </c>
      <c r="F36" s="34"/>
      <c r="G36" s="34"/>
      <c r="H36" s="34"/>
      <c r="I36" s="36">
        <v>908.64</v>
      </c>
      <c r="J36" s="36">
        <v>122.51</v>
      </c>
      <c r="K36" s="36"/>
      <c r="L36" s="36"/>
      <c r="M36" s="36"/>
      <c r="N36" s="36"/>
      <c r="O36" s="36"/>
      <c r="P36" s="36"/>
      <c r="Q36" s="36"/>
      <c r="R36" s="64"/>
      <c r="S36" s="9"/>
    </row>
    <row r="37" spans="1:19" x14ac:dyDescent="0.3">
      <c r="A37" s="111"/>
      <c r="B37" s="10">
        <v>44404</v>
      </c>
      <c r="C37" s="23" t="s">
        <v>58</v>
      </c>
      <c r="D37" s="8" t="s">
        <v>46</v>
      </c>
      <c r="E37" s="54">
        <v>44404</v>
      </c>
      <c r="F37" s="34"/>
      <c r="G37" s="34"/>
      <c r="H37" s="34"/>
      <c r="I37" s="36"/>
      <c r="J37" s="36"/>
      <c r="K37" s="36"/>
      <c r="L37" s="36"/>
      <c r="M37" s="36"/>
      <c r="N37" s="36"/>
      <c r="O37" s="36"/>
      <c r="P37" s="36"/>
      <c r="Q37" s="36">
        <v>211.6</v>
      </c>
      <c r="R37" s="64"/>
      <c r="S37" s="9"/>
    </row>
    <row r="38" spans="1:19" x14ac:dyDescent="0.3">
      <c r="A38" s="111"/>
      <c r="B38" s="10">
        <v>44404</v>
      </c>
      <c r="C38" s="22" t="s">
        <v>59</v>
      </c>
      <c r="D38" s="8" t="s">
        <v>46</v>
      </c>
      <c r="E38" s="54">
        <v>44404</v>
      </c>
      <c r="F38" s="34"/>
      <c r="G38" s="34"/>
      <c r="H38" s="34"/>
      <c r="I38" s="36"/>
      <c r="J38" s="36"/>
      <c r="K38" s="36"/>
      <c r="L38" s="36">
        <v>90.6</v>
      </c>
      <c r="M38" s="36"/>
      <c r="N38" s="36"/>
      <c r="O38" s="36"/>
      <c r="P38" s="36"/>
      <c r="Q38" s="36"/>
      <c r="R38" s="64"/>
      <c r="S38" s="9"/>
    </row>
    <row r="39" spans="1:19" x14ac:dyDescent="0.3">
      <c r="A39" s="111"/>
      <c r="B39" s="10">
        <v>44404</v>
      </c>
      <c r="C39" s="22" t="s">
        <v>60</v>
      </c>
      <c r="D39" s="17" t="s">
        <v>46</v>
      </c>
      <c r="E39" s="58">
        <v>44404</v>
      </c>
      <c r="F39" s="34"/>
      <c r="G39" s="34"/>
      <c r="H39" s="34"/>
      <c r="I39" s="36"/>
      <c r="J39" s="36"/>
      <c r="K39" s="36">
        <v>269.14</v>
      </c>
      <c r="L39" s="36"/>
      <c r="M39" s="36"/>
      <c r="N39" s="36"/>
      <c r="O39" s="36"/>
      <c r="P39" s="36"/>
      <c r="Q39" s="36"/>
      <c r="R39" s="64"/>
      <c r="S39" s="9"/>
    </row>
    <row r="40" spans="1:19" x14ac:dyDescent="0.3">
      <c r="A40" s="111"/>
      <c r="B40" s="10">
        <v>44404</v>
      </c>
      <c r="C40" s="23" t="s">
        <v>61</v>
      </c>
      <c r="D40" s="17" t="s">
        <v>46</v>
      </c>
      <c r="E40" s="58">
        <v>44404</v>
      </c>
      <c r="F40" s="34"/>
      <c r="G40" s="34">
        <v>1675</v>
      </c>
      <c r="H40" s="34"/>
      <c r="I40" s="36"/>
      <c r="J40" s="36"/>
      <c r="K40" s="36"/>
      <c r="L40" s="36"/>
      <c r="M40" s="36"/>
      <c r="N40" s="36"/>
      <c r="O40" s="36"/>
      <c r="P40" s="36"/>
      <c r="Q40" s="36"/>
      <c r="R40" s="64"/>
      <c r="S40" s="9"/>
    </row>
    <row r="41" spans="1:19" x14ac:dyDescent="0.3">
      <c r="A41" s="111"/>
      <c r="B41" s="10">
        <v>44413</v>
      </c>
      <c r="C41" s="23" t="s">
        <v>62</v>
      </c>
      <c r="D41" s="17" t="s">
        <v>46</v>
      </c>
      <c r="E41" s="66">
        <v>44413</v>
      </c>
      <c r="F41" s="39"/>
      <c r="G41" s="39"/>
      <c r="H41" s="39">
        <v>478.46</v>
      </c>
      <c r="I41" s="36"/>
      <c r="J41" s="36"/>
      <c r="K41" s="36"/>
      <c r="L41" s="36"/>
      <c r="M41" s="36"/>
      <c r="N41" s="36"/>
      <c r="O41" s="36"/>
      <c r="P41" s="36"/>
      <c r="Q41" s="36"/>
      <c r="R41" s="64"/>
      <c r="S41" s="9"/>
    </row>
    <row r="42" spans="1:19" x14ac:dyDescent="0.3">
      <c r="A42" s="111"/>
      <c r="B42" s="10">
        <v>44424</v>
      </c>
      <c r="C42" s="11" t="s">
        <v>63</v>
      </c>
      <c r="D42" s="17" t="s">
        <v>37</v>
      </c>
      <c r="E42" s="49" t="s">
        <v>37</v>
      </c>
      <c r="F42" s="39">
        <v>30</v>
      </c>
      <c r="G42" s="39"/>
      <c r="H42" s="39"/>
      <c r="I42" s="36"/>
      <c r="J42" s="36"/>
      <c r="K42" s="36"/>
      <c r="L42" s="36"/>
      <c r="M42" s="36"/>
      <c r="N42" s="36"/>
      <c r="O42" s="36"/>
      <c r="P42" s="36"/>
      <c r="Q42" s="36"/>
      <c r="R42" s="64"/>
      <c r="S42" s="9"/>
    </row>
    <row r="43" spans="1:19" x14ac:dyDescent="0.3">
      <c r="A43" s="111"/>
      <c r="B43" s="10">
        <v>44435</v>
      </c>
      <c r="C43" s="11" t="s">
        <v>44</v>
      </c>
      <c r="D43" s="17" t="s">
        <v>37</v>
      </c>
      <c r="E43" s="49" t="s">
        <v>37</v>
      </c>
      <c r="F43" s="39">
        <v>5250</v>
      </c>
      <c r="G43" s="39"/>
      <c r="H43" s="39"/>
      <c r="I43" s="36"/>
      <c r="J43" s="36"/>
      <c r="K43" s="36"/>
      <c r="L43" s="36"/>
      <c r="M43" s="36"/>
      <c r="N43" s="36"/>
      <c r="O43" s="36"/>
      <c r="P43" s="36"/>
      <c r="Q43" s="36"/>
      <c r="R43" s="64"/>
      <c r="S43" s="9"/>
    </row>
    <row r="44" spans="1:19" x14ac:dyDescent="0.3">
      <c r="A44" s="111"/>
      <c r="B44" s="10">
        <v>44442</v>
      </c>
      <c r="C44" s="11" t="s">
        <v>62</v>
      </c>
      <c r="D44" s="17" t="s">
        <v>46</v>
      </c>
      <c r="E44" s="49">
        <v>44442</v>
      </c>
      <c r="F44" s="39"/>
      <c r="G44" s="39"/>
      <c r="H44" s="39">
        <v>478.46</v>
      </c>
      <c r="I44" s="36"/>
      <c r="J44" s="36"/>
      <c r="K44" s="36"/>
      <c r="L44" s="36"/>
      <c r="M44" s="36"/>
      <c r="N44" s="36"/>
      <c r="O44" s="36"/>
      <c r="P44" s="36"/>
      <c r="Q44" s="36"/>
      <c r="R44" s="64"/>
      <c r="S44" s="9"/>
    </row>
    <row r="45" spans="1:19" ht="15.75" customHeight="1" x14ac:dyDescent="0.3">
      <c r="A45" s="111"/>
      <c r="B45" s="10"/>
      <c r="C45" s="12"/>
      <c r="D45" s="50"/>
      <c r="E45" s="49"/>
      <c r="F45" s="39"/>
      <c r="G45" s="39"/>
      <c r="H45" s="39"/>
      <c r="I45" s="36"/>
      <c r="J45" s="36"/>
      <c r="K45" s="36"/>
      <c r="L45" s="36"/>
      <c r="M45" s="36"/>
      <c r="N45" s="36"/>
      <c r="O45" s="36"/>
      <c r="P45" s="36"/>
      <c r="Q45" s="36"/>
      <c r="R45" s="64"/>
      <c r="S45" s="9"/>
    </row>
    <row r="46" spans="1:19" x14ac:dyDescent="0.3">
      <c r="A46" s="111"/>
      <c r="B46" s="10"/>
      <c r="C46" s="11"/>
      <c r="D46" s="17"/>
      <c r="E46" s="49"/>
      <c r="F46" s="39"/>
      <c r="G46" s="39"/>
      <c r="H46" s="39"/>
      <c r="I46" s="36"/>
      <c r="J46" s="36"/>
      <c r="K46" s="36"/>
      <c r="L46" s="36"/>
      <c r="M46" s="36"/>
      <c r="N46" s="36"/>
      <c r="O46" s="36"/>
      <c r="P46" s="36"/>
      <c r="Q46" s="36"/>
      <c r="R46" s="64"/>
      <c r="S46" s="9"/>
    </row>
    <row r="47" spans="1:19" x14ac:dyDescent="0.3">
      <c r="A47" s="111"/>
      <c r="B47" s="10"/>
      <c r="C47" s="11"/>
      <c r="D47" s="17"/>
      <c r="E47" s="49"/>
      <c r="F47" s="39"/>
      <c r="G47" s="39"/>
      <c r="H47" s="39"/>
      <c r="I47" s="36"/>
      <c r="J47" s="36"/>
      <c r="K47" s="36"/>
      <c r="L47" s="36"/>
      <c r="M47" s="36"/>
      <c r="N47" s="36"/>
      <c r="O47" s="36"/>
      <c r="P47" s="36"/>
      <c r="Q47" s="36"/>
      <c r="R47" s="64"/>
      <c r="S47" s="9"/>
    </row>
    <row r="48" spans="1:19" x14ac:dyDescent="0.3">
      <c r="A48" s="111"/>
      <c r="B48" s="10"/>
      <c r="C48" s="11"/>
      <c r="D48" s="17"/>
      <c r="E48" s="49"/>
      <c r="F48" s="39"/>
      <c r="G48" s="39"/>
      <c r="H48" s="39"/>
      <c r="I48" s="36"/>
      <c r="J48" s="36"/>
      <c r="K48" s="36"/>
      <c r="L48" s="36"/>
      <c r="M48" s="36"/>
      <c r="N48" s="36"/>
      <c r="O48" s="36"/>
      <c r="P48" s="36"/>
      <c r="Q48" s="36"/>
      <c r="R48" s="64"/>
      <c r="S48" s="9"/>
    </row>
    <row r="49" spans="1:21" ht="27.75" customHeight="1" x14ac:dyDescent="0.3">
      <c r="A49" s="111"/>
      <c r="B49" s="10"/>
      <c r="C49" s="12"/>
      <c r="D49" s="17"/>
      <c r="E49" s="49"/>
      <c r="F49" s="39"/>
      <c r="G49" s="39"/>
      <c r="H49" s="39"/>
      <c r="I49" s="36"/>
      <c r="J49" s="36"/>
      <c r="K49" s="36"/>
      <c r="L49" s="36"/>
      <c r="M49" s="36"/>
      <c r="N49" s="36"/>
      <c r="O49" s="36"/>
      <c r="P49" s="36"/>
      <c r="Q49" s="36"/>
      <c r="R49" s="64"/>
      <c r="S49" s="9"/>
    </row>
    <row r="50" spans="1:21" x14ac:dyDescent="0.3">
      <c r="A50" s="123" t="s">
        <v>7</v>
      </c>
      <c r="B50" s="123"/>
      <c r="C50" s="123"/>
      <c r="D50" s="123"/>
      <c r="E50" s="124"/>
      <c r="F50" s="38">
        <f>SUM(F33:F49)</f>
        <v>5280</v>
      </c>
      <c r="G50" s="38">
        <f>SUM(G33:G49)</f>
        <v>1675</v>
      </c>
      <c r="H50" s="38">
        <f>SUM(H33:H49)</f>
        <v>1435.3799999999999</v>
      </c>
      <c r="I50" s="38">
        <f t="shared" ref="I50:Q50" si="1">SUM(I34:I49)</f>
        <v>908.64</v>
      </c>
      <c r="J50" s="38">
        <f t="shared" si="1"/>
        <v>122.51</v>
      </c>
      <c r="K50" s="38">
        <f t="shared" si="1"/>
        <v>469.14</v>
      </c>
      <c r="L50" s="38">
        <f t="shared" si="1"/>
        <v>90.6</v>
      </c>
      <c r="M50" s="38">
        <f t="shared" si="1"/>
        <v>0</v>
      </c>
      <c r="N50" s="38">
        <f t="shared" si="1"/>
        <v>0</v>
      </c>
      <c r="O50" s="38">
        <f t="shared" si="1"/>
        <v>0</v>
      </c>
      <c r="P50" s="38">
        <f t="shared" si="1"/>
        <v>0</v>
      </c>
      <c r="Q50" s="38">
        <f t="shared" si="1"/>
        <v>211.6</v>
      </c>
      <c r="R50" s="136">
        <f>SUM(R34:R49)</f>
        <v>0</v>
      </c>
      <c r="S50" s="9"/>
    </row>
    <row r="51" spans="1:21" x14ac:dyDescent="0.3">
      <c r="A51" s="125" t="s">
        <v>8</v>
      </c>
      <c r="B51" s="125"/>
      <c r="C51" s="125"/>
      <c r="D51" s="126"/>
      <c r="E51" s="127"/>
      <c r="F51" s="130">
        <f>SUM(F50,G50,H50)</f>
        <v>8390.3799999999992</v>
      </c>
      <c r="G51" s="131"/>
      <c r="H51" s="133"/>
      <c r="I51" s="130">
        <f>SUM(I50:Q50)</f>
        <v>1802.4899999999998</v>
      </c>
      <c r="J51" s="131"/>
      <c r="K51" s="131"/>
      <c r="L51" s="131"/>
      <c r="M51" s="132"/>
      <c r="N51" s="132"/>
      <c r="O51" s="132"/>
      <c r="P51" s="132"/>
      <c r="Q51" s="133"/>
      <c r="R51" s="158"/>
      <c r="S51" s="6"/>
    </row>
    <row r="52" spans="1:21" ht="48.75" customHeight="1" x14ac:dyDescent="0.35">
      <c r="C52" s="87"/>
      <c r="T52" s="33" t="s">
        <v>34</v>
      </c>
      <c r="U52" s="41">
        <f>SUM(U29+F51-I51)</f>
        <v>14267.150000000001</v>
      </c>
    </row>
    <row r="53" spans="1:21" ht="15" x14ac:dyDescent="0.35">
      <c r="C53" s="87"/>
    </row>
    <row r="54" spans="1:21" x14ac:dyDescent="0.3">
      <c r="A54" s="106" t="s">
        <v>31</v>
      </c>
      <c r="B54" s="106"/>
      <c r="C54" s="106"/>
    </row>
    <row r="55" spans="1:21" x14ac:dyDescent="0.3">
      <c r="A55" s="111" t="s">
        <v>2</v>
      </c>
      <c r="B55" s="142" t="s">
        <v>9</v>
      </c>
      <c r="C55" s="142" t="s">
        <v>10</v>
      </c>
      <c r="D55" s="142" t="s">
        <v>11</v>
      </c>
      <c r="E55" s="147" t="s">
        <v>19</v>
      </c>
      <c r="F55" s="149" t="s">
        <v>4</v>
      </c>
      <c r="G55" s="150"/>
      <c r="H55" s="151"/>
      <c r="I55" s="145" t="s">
        <v>6</v>
      </c>
      <c r="J55" s="145"/>
      <c r="K55" s="145"/>
      <c r="L55" s="145"/>
      <c r="M55" s="146"/>
      <c r="N55" s="146"/>
      <c r="O55" s="146"/>
      <c r="P55" s="146"/>
      <c r="Q55" s="146"/>
      <c r="R55" s="134" t="s">
        <v>36</v>
      </c>
      <c r="S55" s="6"/>
    </row>
    <row r="56" spans="1:21" ht="41.4" x14ac:dyDescent="0.3">
      <c r="A56" s="111"/>
      <c r="B56" s="143"/>
      <c r="C56" s="143"/>
      <c r="D56" s="144"/>
      <c r="E56" s="148"/>
      <c r="F56" s="60" t="s">
        <v>16</v>
      </c>
      <c r="G56" s="56" t="s">
        <v>17</v>
      </c>
      <c r="H56" s="56" t="s">
        <v>18</v>
      </c>
      <c r="I56" s="61" t="s">
        <v>20</v>
      </c>
      <c r="J56" s="61" t="s">
        <v>21</v>
      </c>
      <c r="K56" s="61" t="s">
        <v>22</v>
      </c>
      <c r="L56" s="62" t="s">
        <v>18</v>
      </c>
      <c r="M56" s="62" t="s">
        <v>23</v>
      </c>
      <c r="N56" s="61" t="s">
        <v>35</v>
      </c>
      <c r="O56" s="62" t="s">
        <v>24</v>
      </c>
      <c r="P56" s="61" t="s">
        <v>25</v>
      </c>
      <c r="Q56" s="62" t="s">
        <v>26</v>
      </c>
      <c r="R56" s="156"/>
      <c r="S56" s="6"/>
    </row>
    <row r="57" spans="1:21" ht="48.75" customHeight="1" x14ac:dyDescent="0.3">
      <c r="A57" s="111"/>
      <c r="B57" s="55">
        <v>44473</v>
      </c>
      <c r="C57" s="74" t="s">
        <v>64</v>
      </c>
      <c r="D57" s="75" t="s">
        <v>65</v>
      </c>
      <c r="E57" s="76">
        <v>44473</v>
      </c>
      <c r="F57" s="25"/>
      <c r="G57" s="26"/>
      <c r="H57" s="56"/>
      <c r="I57" s="27"/>
      <c r="J57" s="27"/>
      <c r="K57" s="27"/>
      <c r="L57" s="53"/>
      <c r="M57" s="53"/>
      <c r="N57" s="27"/>
      <c r="O57" s="53"/>
      <c r="P57" s="27">
        <v>204</v>
      </c>
      <c r="Q57" s="53"/>
      <c r="R57" s="63">
        <v>34</v>
      </c>
      <c r="S57" s="6"/>
    </row>
    <row r="58" spans="1:21" ht="30.75" customHeight="1" x14ac:dyDescent="0.3">
      <c r="A58" s="111"/>
      <c r="B58" s="10">
        <v>44474</v>
      </c>
      <c r="C58" s="22" t="s">
        <v>62</v>
      </c>
      <c r="D58" s="17" t="s">
        <v>65</v>
      </c>
      <c r="E58" s="58">
        <v>44474</v>
      </c>
      <c r="F58" s="13"/>
      <c r="G58" s="13"/>
      <c r="H58" s="13">
        <v>366.46</v>
      </c>
      <c r="I58" s="16"/>
      <c r="J58" s="16"/>
      <c r="K58" s="16"/>
      <c r="L58" s="16"/>
      <c r="M58" s="16"/>
      <c r="N58" s="16"/>
      <c r="O58" s="16"/>
      <c r="P58" s="16"/>
      <c r="Q58" s="16"/>
      <c r="R58" s="64">
        <v>0</v>
      </c>
      <c r="S58" s="9"/>
    </row>
    <row r="59" spans="1:21" x14ac:dyDescent="0.3">
      <c r="A59" s="111"/>
      <c r="B59" s="10">
        <v>44495</v>
      </c>
      <c r="C59" s="23" t="s">
        <v>66</v>
      </c>
      <c r="D59" s="17" t="s">
        <v>65</v>
      </c>
      <c r="E59" s="49">
        <v>44495</v>
      </c>
      <c r="F59" s="13"/>
      <c r="G59" s="13"/>
      <c r="H59" s="13"/>
      <c r="I59" s="16"/>
      <c r="J59" s="16"/>
      <c r="K59" s="16"/>
      <c r="L59" s="16">
        <v>1300</v>
      </c>
      <c r="M59" s="16"/>
      <c r="N59" s="16"/>
      <c r="O59" s="16"/>
      <c r="P59" s="16"/>
      <c r="Q59" s="16"/>
      <c r="R59" s="64">
        <v>0</v>
      </c>
      <c r="S59" s="9"/>
    </row>
    <row r="60" spans="1:21" x14ac:dyDescent="0.3">
      <c r="A60" s="111"/>
      <c r="B60" s="10">
        <v>44503</v>
      </c>
      <c r="C60" s="23" t="s">
        <v>67</v>
      </c>
      <c r="D60" s="17" t="s">
        <v>65</v>
      </c>
      <c r="E60" s="49">
        <v>44503</v>
      </c>
      <c r="F60" s="13"/>
      <c r="G60" s="13"/>
      <c r="H60" s="13">
        <v>758.23</v>
      </c>
      <c r="I60" s="16"/>
      <c r="J60" s="16"/>
      <c r="K60" s="16"/>
      <c r="L60" s="16"/>
      <c r="M60" s="16"/>
      <c r="N60" s="16"/>
      <c r="O60" s="16"/>
      <c r="P60" s="16"/>
      <c r="Q60" s="16"/>
      <c r="R60" s="64">
        <v>0</v>
      </c>
      <c r="S60" s="9"/>
    </row>
    <row r="61" spans="1:21" x14ac:dyDescent="0.3">
      <c r="A61" s="111"/>
      <c r="B61" s="10">
        <v>44504</v>
      </c>
      <c r="C61" s="23" t="s">
        <v>62</v>
      </c>
      <c r="D61" s="50" t="s">
        <v>65</v>
      </c>
      <c r="E61" s="49">
        <v>44504</v>
      </c>
      <c r="F61" s="13"/>
      <c r="G61" s="13"/>
      <c r="H61" s="13">
        <v>478.46</v>
      </c>
      <c r="I61" s="16"/>
      <c r="J61" s="16"/>
      <c r="K61" s="16"/>
      <c r="L61" s="16"/>
      <c r="M61" s="16"/>
      <c r="N61" s="16"/>
      <c r="O61" s="16"/>
      <c r="P61" s="16"/>
      <c r="Q61" s="16"/>
      <c r="R61" s="64">
        <v>0</v>
      </c>
      <c r="S61" s="9"/>
    </row>
    <row r="62" spans="1:21" x14ac:dyDescent="0.3">
      <c r="A62" s="111"/>
      <c r="B62" s="10">
        <v>44511</v>
      </c>
      <c r="C62" s="23" t="s">
        <v>68</v>
      </c>
      <c r="D62" s="88" t="s">
        <v>65</v>
      </c>
      <c r="E62" s="49">
        <v>44511</v>
      </c>
      <c r="F62" s="13"/>
      <c r="G62" s="13">
        <v>375</v>
      </c>
      <c r="H62" s="13"/>
      <c r="I62" s="16"/>
      <c r="J62" s="16"/>
      <c r="K62" s="16"/>
      <c r="L62" s="16"/>
      <c r="M62" s="16"/>
      <c r="N62" s="16"/>
      <c r="O62" s="16"/>
      <c r="P62" s="16"/>
      <c r="Q62" s="16"/>
      <c r="R62" s="64">
        <v>0</v>
      </c>
      <c r="S62" s="9"/>
    </row>
    <row r="63" spans="1:21" ht="19.8" customHeight="1" x14ac:dyDescent="0.3">
      <c r="A63" s="111"/>
      <c r="B63" s="10">
        <v>44530</v>
      </c>
      <c r="C63" s="22" t="s">
        <v>69</v>
      </c>
      <c r="D63" s="88" t="s">
        <v>65</v>
      </c>
      <c r="E63" s="89">
        <v>44530</v>
      </c>
      <c r="F63" s="13"/>
      <c r="G63" s="13"/>
      <c r="H63" s="13"/>
      <c r="I63" s="16"/>
      <c r="J63" s="16"/>
      <c r="K63" s="16">
        <v>360</v>
      </c>
      <c r="L63" s="16"/>
      <c r="M63" s="16"/>
      <c r="N63" s="16"/>
      <c r="O63" s="16"/>
      <c r="P63" s="16"/>
      <c r="Q63" s="16"/>
      <c r="R63" s="64">
        <v>60</v>
      </c>
      <c r="S63" s="9"/>
    </row>
    <row r="64" spans="1:21" x14ac:dyDescent="0.3">
      <c r="A64" s="111"/>
      <c r="B64" s="10">
        <v>44530</v>
      </c>
      <c r="C64" s="23" t="s">
        <v>71</v>
      </c>
      <c r="D64" s="88" t="s">
        <v>65</v>
      </c>
      <c r="E64" s="49">
        <v>44530</v>
      </c>
      <c r="F64" s="13"/>
      <c r="G64" s="13"/>
      <c r="H64" s="13"/>
      <c r="I64" s="16"/>
      <c r="J64" s="16"/>
      <c r="K64" s="16"/>
      <c r="L64" s="16"/>
      <c r="M64" s="16"/>
      <c r="N64" s="16">
        <v>50</v>
      </c>
      <c r="O64" s="16"/>
      <c r="P64" s="16"/>
      <c r="Q64" s="16"/>
      <c r="R64" s="64">
        <v>0</v>
      </c>
      <c r="S64" s="9"/>
    </row>
    <row r="65" spans="1:21" x14ac:dyDescent="0.3">
      <c r="A65" s="111"/>
      <c r="B65" s="10">
        <v>44530</v>
      </c>
      <c r="C65" s="11" t="s">
        <v>74</v>
      </c>
      <c r="D65" s="17" t="s">
        <v>65</v>
      </c>
      <c r="E65" s="49">
        <v>44530</v>
      </c>
      <c r="F65" s="13"/>
      <c r="G65" s="13"/>
      <c r="H65" s="13"/>
      <c r="I65" s="16"/>
      <c r="J65" s="16"/>
      <c r="K65" s="16"/>
      <c r="L65" s="16"/>
      <c r="M65" s="16"/>
      <c r="N65" s="16">
        <v>25</v>
      </c>
      <c r="O65" s="16"/>
      <c r="P65" s="16"/>
      <c r="Q65" s="16"/>
      <c r="R65" s="64">
        <v>0</v>
      </c>
      <c r="S65" s="9"/>
    </row>
    <row r="66" spans="1:21" x14ac:dyDescent="0.3">
      <c r="A66" s="111"/>
      <c r="B66" s="10">
        <v>44530</v>
      </c>
      <c r="C66" s="11" t="s">
        <v>72</v>
      </c>
      <c r="D66" s="17" t="s">
        <v>65</v>
      </c>
      <c r="E66" s="58">
        <v>44530</v>
      </c>
      <c r="F66" s="13"/>
      <c r="G66" s="13"/>
      <c r="H66" s="13"/>
      <c r="I66" s="16"/>
      <c r="J66" s="16"/>
      <c r="K66" s="16"/>
      <c r="L66" s="16"/>
      <c r="M66" s="16"/>
      <c r="N66" s="16">
        <v>50</v>
      </c>
      <c r="O66" s="16"/>
      <c r="P66" s="16"/>
      <c r="Q66" s="16"/>
      <c r="R66" s="64">
        <v>0</v>
      </c>
      <c r="S66" s="9"/>
    </row>
    <row r="67" spans="1:21" x14ac:dyDescent="0.3">
      <c r="A67" s="111"/>
      <c r="B67" s="10">
        <v>44531</v>
      </c>
      <c r="C67" s="11" t="s">
        <v>70</v>
      </c>
      <c r="D67" s="50" t="s">
        <v>65</v>
      </c>
      <c r="E67" s="49">
        <v>44531</v>
      </c>
      <c r="F67" s="13"/>
      <c r="G67" s="13"/>
      <c r="H67" s="13"/>
      <c r="I67" s="16">
        <v>843.22</v>
      </c>
      <c r="J67" s="16">
        <v>93.7</v>
      </c>
      <c r="K67" s="16"/>
      <c r="L67" s="16"/>
      <c r="M67" s="16"/>
      <c r="N67" s="16"/>
      <c r="O67" s="16"/>
      <c r="P67" s="16"/>
      <c r="Q67" s="16"/>
      <c r="R67" s="64">
        <v>0</v>
      </c>
      <c r="S67" s="9"/>
    </row>
    <row r="68" spans="1:21" ht="18" customHeight="1" x14ac:dyDescent="0.3">
      <c r="A68" s="111"/>
      <c r="B68" s="92">
        <v>44531</v>
      </c>
      <c r="C68" s="68" t="s">
        <v>58</v>
      </c>
      <c r="D68" s="90" t="s">
        <v>65</v>
      </c>
      <c r="E68" s="93">
        <v>44531</v>
      </c>
      <c r="F68" s="13"/>
      <c r="G68" s="13"/>
      <c r="H68" s="13"/>
      <c r="I68" s="16"/>
      <c r="J68" s="16"/>
      <c r="K68" s="16"/>
      <c r="L68" s="16"/>
      <c r="M68" s="16"/>
      <c r="N68" s="16"/>
      <c r="O68" s="16"/>
      <c r="P68" s="16"/>
      <c r="Q68" s="16">
        <v>207</v>
      </c>
      <c r="R68" s="64">
        <v>0</v>
      </c>
      <c r="S68" s="9"/>
    </row>
    <row r="69" spans="1:21" ht="18" customHeight="1" x14ac:dyDescent="0.3">
      <c r="A69" s="111"/>
      <c r="B69" s="92">
        <v>44533</v>
      </c>
      <c r="C69" s="68" t="s">
        <v>62</v>
      </c>
      <c r="D69" s="90" t="s">
        <v>65</v>
      </c>
      <c r="E69" s="93">
        <v>44533</v>
      </c>
      <c r="F69" s="13"/>
      <c r="G69" s="13"/>
      <c r="H69" s="13">
        <v>373.46</v>
      </c>
      <c r="I69" s="16"/>
      <c r="J69" s="16"/>
      <c r="K69" s="16"/>
      <c r="L69" s="16"/>
      <c r="M69" s="16"/>
      <c r="N69" s="16"/>
      <c r="O69" s="16"/>
      <c r="P69" s="16"/>
      <c r="Q69" s="16"/>
      <c r="R69" s="64">
        <v>0</v>
      </c>
      <c r="S69" s="9"/>
    </row>
    <row r="70" spans="1:21" x14ac:dyDescent="0.3">
      <c r="A70" s="111"/>
      <c r="B70" s="10">
        <v>44537</v>
      </c>
      <c r="C70" s="11" t="s">
        <v>73</v>
      </c>
      <c r="D70" s="50" t="s">
        <v>65</v>
      </c>
      <c r="E70" s="49">
        <v>44537</v>
      </c>
      <c r="F70" s="13"/>
      <c r="G70" s="13"/>
      <c r="H70" s="13"/>
      <c r="I70" s="16"/>
      <c r="J70" s="16"/>
      <c r="K70" s="16"/>
      <c r="L70" s="16"/>
      <c r="M70" s="16"/>
      <c r="N70" s="16">
        <v>25</v>
      </c>
      <c r="O70" s="16"/>
      <c r="P70" s="16"/>
      <c r="Q70" s="16"/>
      <c r="R70" s="64">
        <v>0</v>
      </c>
      <c r="S70" s="9"/>
    </row>
    <row r="71" spans="1:21" x14ac:dyDescent="0.3">
      <c r="A71" s="111"/>
      <c r="B71" s="10">
        <v>44553</v>
      </c>
      <c r="C71" s="11" t="s">
        <v>95</v>
      </c>
      <c r="D71" s="50" t="s">
        <v>65</v>
      </c>
      <c r="E71" s="49">
        <v>44553</v>
      </c>
      <c r="F71" s="13"/>
      <c r="G71" s="13"/>
      <c r="H71" s="13">
        <v>100</v>
      </c>
      <c r="I71" s="16"/>
      <c r="J71" s="16"/>
      <c r="K71" s="16"/>
      <c r="L71" s="16"/>
      <c r="M71" s="16"/>
      <c r="N71" s="16"/>
      <c r="O71" s="16"/>
      <c r="P71" s="16"/>
      <c r="Q71" s="16"/>
      <c r="R71" s="64">
        <v>0</v>
      </c>
      <c r="S71" s="9"/>
    </row>
    <row r="72" spans="1:21" x14ac:dyDescent="0.3">
      <c r="A72" s="111"/>
      <c r="B72" s="10">
        <v>44557</v>
      </c>
      <c r="C72" s="11" t="s">
        <v>75</v>
      </c>
      <c r="D72" s="17" t="s">
        <v>65</v>
      </c>
      <c r="E72" s="49" t="s">
        <v>76</v>
      </c>
      <c r="F72" s="13"/>
      <c r="G72" s="13"/>
      <c r="H72" s="13"/>
      <c r="I72" s="16"/>
      <c r="J72" s="16"/>
      <c r="K72" s="16"/>
      <c r="L72" s="16">
        <v>8</v>
      </c>
      <c r="M72" s="16"/>
      <c r="N72" s="16"/>
      <c r="O72" s="16"/>
      <c r="P72" s="16"/>
      <c r="Q72" s="16"/>
      <c r="R72" s="64">
        <v>0</v>
      </c>
      <c r="S72" s="9"/>
    </row>
    <row r="73" spans="1:21" x14ac:dyDescent="0.3">
      <c r="A73" s="111"/>
      <c r="B73" s="10"/>
      <c r="C73" s="11"/>
      <c r="D73" s="17"/>
      <c r="E73" s="49"/>
      <c r="F73" s="13"/>
      <c r="G73" s="13"/>
      <c r="H73" s="13"/>
      <c r="I73" s="16"/>
      <c r="J73" s="16"/>
      <c r="K73" s="16"/>
      <c r="L73" s="16"/>
      <c r="M73" s="16"/>
      <c r="N73" s="16"/>
      <c r="O73" s="16"/>
      <c r="P73" s="16"/>
      <c r="Q73" s="16"/>
      <c r="R73" s="64"/>
      <c r="S73" s="9"/>
    </row>
    <row r="74" spans="1:21" x14ac:dyDescent="0.3">
      <c r="A74" s="111"/>
      <c r="B74" s="10"/>
      <c r="C74" s="11"/>
      <c r="D74" s="50"/>
      <c r="E74" s="49"/>
      <c r="F74" s="13"/>
      <c r="G74" s="13"/>
      <c r="H74" s="13"/>
      <c r="I74" s="16"/>
      <c r="J74" s="16"/>
      <c r="K74" s="16"/>
      <c r="L74" s="16"/>
      <c r="M74" s="16"/>
      <c r="N74" s="16"/>
      <c r="O74" s="16"/>
      <c r="P74" s="16"/>
      <c r="Q74" s="16"/>
      <c r="R74" s="64"/>
      <c r="S74" s="9"/>
    </row>
    <row r="75" spans="1:21" x14ac:dyDescent="0.3">
      <c r="A75" s="111"/>
      <c r="B75" s="10"/>
      <c r="C75" s="11"/>
      <c r="D75" s="17"/>
      <c r="E75" s="49"/>
      <c r="F75" s="13"/>
      <c r="G75" s="13"/>
      <c r="H75" s="13"/>
      <c r="I75" s="16"/>
      <c r="J75" s="16"/>
      <c r="K75" s="16"/>
      <c r="L75" s="16"/>
      <c r="M75" s="16"/>
      <c r="N75" s="16"/>
      <c r="O75" s="16"/>
      <c r="P75" s="16"/>
      <c r="Q75" s="16"/>
      <c r="R75" s="64"/>
      <c r="S75" s="9"/>
    </row>
    <row r="76" spans="1:21" x14ac:dyDescent="0.3">
      <c r="A76" s="111"/>
      <c r="B76" s="10"/>
      <c r="C76" s="23"/>
      <c r="D76" s="8"/>
      <c r="E76" s="15"/>
      <c r="F76" s="13"/>
      <c r="G76" s="13"/>
      <c r="H76" s="13"/>
      <c r="I76" s="57"/>
      <c r="J76" s="57"/>
      <c r="K76" s="16"/>
      <c r="L76" s="16"/>
      <c r="M76" s="16"/>
      <c r="N76" s="16"/>
      <c r="O76" s="16"/>
      <c r="P76" s="16"/>
      <c r="Q76" s="16"/>
      <c r="R76" s="64"/>
      <c r="S76" s="9"/>
    </row>
    <row r="77" spans="1:21" x14ac:dyDescent="0.3">
      <c r="A77" s="111"/>
      <c r="B77" s="10"/>
      <c r="C77" s="23"/>
      <c r="D77" s="17"/>
      <c r="E77" s="8"/>
      <c r="F77" s="13"/>
      <c r="G77" s="13"/>
      <c r="H77" s="13"/>
      <c r="I77" s="57"/>
      <c r="J77" s="57"/>
      <c r="K77" s="16"/>
      <c r="L77" s="16"/>
      <c r="M77" s="16"/>
      <c r="N77" s="16"/>
      <c r="O77" s="16"/>
      <c r="P77" s="16"/>
      <c r="Q77" s="16"/>
      <c r="R77" s="64"/>
      <c r="S77" s="9"/>
    </row>
    <row r="78" spans="1:21" x14ac:dyDescent="0.3">
      <c r="A78" s="123"/>
      <c r="B78" s="123"/>
      <c r="C78" s="123"/>
      <c r="D78" s="123"/>
      <c r="E78" s="124"/>
      <c r="F78" s="38">
        <f t="shared" ref="F78:R78" si="2">SUM(F57:F77)</f>
        <v>0</v>
      </c>
      <c r="G78" s="38">
        <f t="shared" si="2"/>
        <v>375</v>
      </c>
      <c r="H78" s="38">
        <f t="shared" si="2"/>
        <v>2076.61</v>
      </c>
      <c r="I78" s="38">
        <f t="shared" si="2"/>
        <v>843.22</v>
      </c>
      <c r="J78" s="38">
        <f t="shared" si="2"/>
        <v>93.7</v>
      </c>
      <c r="K78" s="38">
        <f t="shared" si="2"/>
        <v>360</v>
      </c>
      <c r="L78" s="38">
        <f t="shared" si="2"/>
        <v>1308</v>
      </c>
      <c r="M78" s="38">
        <f t="shared" si="2"/>
        <v>0</v>
      </c>
      <c r="N78" s="38">
        <f t="shared" si="2"/>
        <v>150</v>
      </c>
      <c r="O78" s="38">
        <f t="shared" si="2"/>
        <v>0</v>
      </c>
      <c r="P78" s="38">
        <f t="shared" si="2"/>
        <v>204</v>
      </c>
      <c r="Q78" s="38">
        <f t="shared" si="2"/>
        <v>207</v>
      </c>
      <c r="R78" s="136">
        <f t="shared" si="2"/>
        <v>94</v>
      </c>
      <c r="S78" s="9"/>
    </row>
    <row r="79" spans="1:21" x14ac:dyDescent="0.3">
      <c r="A79" s="125" t="s">
        <v>8</v>
      </c>
      <c r="B79" s="125"/>
      <c r="C79" s="125"/>
      <c r="D79" s="126"/>
      <c r="E79" s="127"/>
      <c r="F79" s="130">
        <f>SUM(F78,G78,H78)</f>
        <v>2451.61</v>
      </c>
      <c r="G79" s="131"/>
      <c r="H79" s="133"/>
      <c r="I79" s="130">
        <f>SUM(I78:Q78)</f>
        <v>3165.92</v>
      </c>
      <c r="J79" s="131"/>
      <c r="K79" s="131"/>
      <c r="L79" s="131"/>
      <c r="M79" s="132"/>
      <c r="N79" s="132"/>
      <c r="O79" s="132"/>
      <c r="P79" s="132"/>
      <c r="Q79" s="133"/>
      <c r="R79" s="158"/>
      <c r="S79" s="6"/>
    </row>
    <row r="80" spans="1:21" ht="41.4" x14ac:dyDescent="0.3">
      <c r="T80" s="33" t="s">
        <v>14</v>
      </c>
      <c r="U80" s="41">
        <f>SUM(U52+F79-I79)</f>
        <v>13552.840000000002</v>
      </c>
    </row>
    <row r="82" spans="1:19" x14ac:dyDescent="0.3">
      <c r="A82" s="106" t="s">
        <v>32</v>
      </c>
      <c r="B82" s="106"/>
      <c r="C82" s="106"/>
    </row>
    <row r="83" spans="1:19" x14ac:dyDescent="0.3">
      <c r="A83" s="111" t="s">
        <v>3</v>
      </c>
      <c r="B83" s="142" t="s">
        <v>9</v>
      </c>
      <c r="C83" s="142" t="s">
        <v>10</v>
      </c>
      <c r="D83" s="142" t="s">
        <v>11</v>
      </c>
      <c r="E83" s="147" t="s">
        <v>19</v>
      </c>
      <c r="F83" s="149" t="s">
        <v>4</v>
      </c>
      <c r="G83" s="150"/>
      <c r="H83" s="151"/>
      <c r="I83" s="145" t="s">
        <v>6</v>
      </c>
      <c r="J83" s="145"/>
      <c r="K83" s="145"/>
      <c r="L83" s="145"/>
      <c r="M83" s="146"/>
      <c r="N83" s="146"/>
      <c r="O83" s="146"/>
      <c r="P83" s="146"/>
      <c r="Q83" s="146"/>
      <c r="R83" s="134" t="s">
        <v>36</v>
      </c>
      <c r="S83" s="6"/>
    </row>
    <row r="84" spans="1:19" ht="41.4" x14ac:dyDescent="0.3">
      <c r="A84" s="111"/>
      <c r="B84" s="143"/>
      <c r="C84" s="143"/>
      <c r="D84" s="144"/>
      <c r="E84" s="148"/>
      <c r="F84" s="60" t="s">
        <v>16</v>
      </c>
      <c r="G84" s="56" t="s">
        <v>17</v>
      </c>
      <c r="H84" s="56" t="s">
        <v>18</v>
      </c>
      <c r="I84" s="61" t="s">
        <v>20</v>
      </c>
      <c r="J84" s="61" t="s">
        <v>21</v>
      </c>
      <c r="K84" s="61" t="s">
        <v>22</v>
      </c>
      <c r="L84" s="62" t="s">
        <v>18</v>
      </c>
      <c r="M84" s="62" t="s">
        <v>23</v>
      </c>
      <c r="N84" s="61" t="s">
        <v>35</v>
      </c>
      <c r="O84" s="62" t="s">
        <v>24</v>
      </c>
      <c r="P84" s="61" t="s">
        <v>25</v>
      </c>
      <c r="Q84" s="62" t="s">
        <v>26</v>
      </c>
      <c r="R84" s="156"/>
      <c r="S84" s="6"/>
    </row>
    <row r="85" spans="1:19" x14ac:dyDescent="0.3">
      <c r="A85" s="111"/>
      <c r="B85" s="92">
        <v>44567</v>
      </c>
      <c r="C85" s="68" t="s">
        <v>62</v>
      </c>
      <c r="D85" s="100" t="s">
        <v>65</v>
      </c>
      <c r="E85" s="93">
        <v>44567</v>
      </c>
      <c r="F85" s="60"/>
      <c r="G85" s="56"/>
      <c r="H85" s="165">
        <v>478.46</v>
      </c>
      <c r="I85" s="61"/>
      <c r="J85" s="61"/>
      <c r="K85" s="61"/>
      <c r="L85" s="95"/>
      <c r="M85" s="95"/>
      <c r="N85" s="61"/>
      <c r="O85" s="95"/>
      <c r="P85" s="61"/>
      <c r="Q85" s="95"/>
      <c r="R85" s="94"/>
      <c r="S85" s="6"/>
    </row>
    <row r="86" spans="1:19" ht="39" customHeight="1" x14ac:dyDescent="0.3">
      <c r="A86" s="111"/>
      <c r="B86" s="10">
        <v>44573</v>
      </c>
      <c r="C86" s="68" t="s">
        <v>77</v>
      </c>
      <c r="D86" s="96" t="s">
        <v>78</v>
      </c>
      <c r="E86" s="97">
        <v>44573</v>
      </c>
      <c r="F86" s="13"/>
      <c r="G86" s="13"/>
      <c r="H86" s="13"/>
      <c r="I86" s="16"/>
      <c r="J86" s="16"/>
      <c r="K86" s="16">
        <v>273.60000000000002</v>
      </c>
      <c r="L86" s="16"/>
      <c r="M86" s="16"/>
      <c r="N86" s="16"/>
      <c r="O86" s="16"/>
      <c r="P86" s="16"/>
      <c r="Q86" s="16"/>
      <c r="R86" s="71">
        <v>273.60000000000002</v>
      </c>
      <c r="S86" s="9"/>
    </row>
    <row r="87" spans="1:19" x14ac:dyDescent="0.3">
      <c r="A87" s="111"/>
      <c r="B87" s="10">
        <v>44573</v>
      </c>
      <c r="C87" s="11" t="s">
        <v>80</v>
      </c>
      <c r="D87" s="51" t="s">
        <v>78</v>
      </c>
      <c r="E87" s="52">
        <v>44573</v>
      </c>
      <c r="F87" s="13"/>
      <c r="G87" s="13"/>
      <c r="H87" s="13"/>
      <c r="I87" s="16"/>
      <c r="J87" s="16"/>
      <c r="K87" s="16"/>
      <c r="L87" s="16"/>
      <c r="M87" s="16"/>
      <c r="N87" s="16">
        <v>25</v>
      </c>
      <c r="O87" s="16"/>
      <c r="P87" s="16"/>
      <c r="Q87" s="16"/>
      <c r="R87" s="71">
        <v>0</v>
      </c>
      <c r="S87" s="9"/>
    </row>
    <row r="88" spans="1:19" x14ac:dyDescent="0.3">
      <c r="A88" s="111"/>
      <c r="B88" s="10">
        <v>44588</v>
      </c>
      <c r="C88" s="11" t="s">
        <v>81</v>
      </c>
      <c r="D88" s="51" t="s">
        <v>65</v>
      </c>
      <c r="E88" s="52">
        <v>44588</v>
      </c>
      <c r="F88" s="13"/>
      <c r="G88" s="13"/>
      <c r="H88" s="13"/>
      <c r="I88" s="16"/>
      <c r="J88" s="16"/>
      <c r="K88" s="16"/>
      <c r="L88" s="16">
        <v>8</v>
      </c>
      <c r="M88" s="16"/>
      <c r="N88" s="16"/>
      <c r="O88" s="16"/>
      <c r="P88" s="16"/>
      <c r="Q88" s="16"/>
      <c r="R88" s="71">
        <v>0</v>
      </c>
      <c r="S88" s="9"/>
    </row>
    <row r="89" spans="1:19" ht="12.75" customHeight="1" x14ac:dyDescent="0.3">
      <c r="A89" s="111"/>
      <c r="B89" s="10">
        <v>44593</v>
      </c>
      <c r="C89" s="12" t="s">
        <v>79</v>
      </c>
      <c r="D89" s="51" t="s">
        <v>65</v>
      </c>
      <c r="E89" s="52">
        <v>44593</v>
      </c>
      <c r="F89" s="13"/>
      <c r="G89" s="13"/>
      <c r="H89" s="13"/>
      <c r="I89" s="16"/>
      <c r="J89" s="16"/>
      <c r="K89" s="16"/>
      <c r="L89" s="16">
        <v>399.09</v>
      </c>
      <c r="M89" s="16"/>
      <c r="N89" s="16"/>
      <c r="O89" s="16"/>
      <c r="P89" s="16"/>
      <c r="Q89" s="16"/>
      <c r="R89" s="71">
        <v>0</v>
      </c>
      <c r="S89" s="9"/>
    </row>
    <row r="90" spans="1:19" ht="15" customHeight="1" x14ac:dyDescent="0.3">
      <c r="A90" s="111"/>
      <c r="B90" s="10">
        <v>44595</v>
      </c>
      <c r="C90" s="68" t="s">
        <v>62</v>
      </c>
      <c r="D90" s="51" t="s">
        <v>65</v>
      </c>
      <c r="E90" s="52">
        <v>44598</v>
      </c>
      <c r="F90" s="13"/>
      <c r="G90" s="13"/>
      <c r="H90" s="13">
        <v>406.46</v>
      </c>
      <c r="I90" s="16"/>
      <c r="J90" s="16"/>
      <c r="K90" s="16"/>
      <c r="L90" s="16"/>
      <c r="M90" s="16"/>
      <c r="N90" s="16"/>
      <c r="O90" s="16"/>
      <c r="P90" s="16"/>
      <c r="Q90" s="16"/>
      <c r="R90" s="71">
        <v>0</v>
      </c>
      <c r="S90" s="9"/>
    </row>
    <row r="91" spans="1:19" ht="15" customHeight="1" x14ac:dyDescent="0.3">
      <c r="A91" s="111"/>
      <c r="B91" s="10">
        <v>44619</v>
      </c>
      <c r="C91" s="11" t="s">
        <v>81</v>
      </c>
      <c r="D91" s="51" t="s">
        <v>65</v>
      </c>
      <c r="E91" s="52">
        <v>44619</v>
      </c>
      <c r="F91" s="13"/>
      <c r="G91" s="13"/>
      <c r="H91" s="13"/>
      <c r="I91" s="16"/>
      <c r="J91" s="16"/>
      <c r="K91" s="16"/>
      <c r="L91" s="16">
        <v>8</v>
      </c>
      <c r="M91" s="16"/>
      <c r="N91" s="16"/>
      <c r="O91" s="16"/>
      <c r="P91" s="16"/>
      <c r="Q91" s="16"/>
      <c r="R91" s="71">
        <v>0</v>
      </c>
      <c r="S91" s="9"/>
    </row>
    <row r="92" spans="1:19" x14ac:dyDescent="0.3">
      <c r="A92" s="111"/>
      <c r="B92" s="10">
        <v>44622</v>
      </c>
      <c r="C92" s="11" t="s">
        <v>82</v>
      </c>
      <c r="D92" s="51" t="s">
        <v>46</v>
      </c>
      <c r="E92" s="52">
        <v>44622</v>
      </c>
      <c r="F92" s="13"/>
      <c r="G92" s="13"/>
      <c r="H92" s="13"/>
      <c r="I92" s="16"/>
      <c r="J92" s="16"/>
      <c r="K92" s="16"/>
      <c r="L92" s="16"/>
      <c r="M92" s="16"/>
      <c r="N92" s="16">
        <v>25</v>
      </c>
      <c r="O92" s="16"/>
      <c r="P92" s="16"/>
      <c r="Q92" s="16"/>
      <c r="R92" s="71">
        <v>0</v>
      </c>
      <c r="S92" s="9"/>
    </row>
    <row r="93" spans="1:19" ht="30" customHeight="1" x14ac:dyDescent="0.3">
      <c r="A93" s="111"/>
      <c r="B93" s="10">
        <v>44622</v>
      </c>
      <c r="C93" s="12" t="s">
        <v>83</v>
      </c>
      <c r="D93" s="51" t="s">
        <v>65</v>
      </c>
      <c r="E93" s="52">
        <v>44622</v>
      </c>
      <c r="F93" s="13"/>
      <c r="G93" s="13"/>
      <c r="H93" s="13"/>
      <c r="I93" s="16"/>
      <c r="J93" s="16"/>
      <c r="K93" s="16"/>
      <c r="L93" s="16">
        <v>150</v>
      </c>
      <c r="M93" s="16"/>
      <c r="N93" s="16"/>
      <c r="O93" s="16"/>
      <c r="P93" s="16"/>
      <c r="Q93" s="16"/>
      <c r="R93" s="71">
        <v>0</v>
      </c>
      <c r="S93" s="9"/>
    </row>
    <row r="94" spans="1:19" x14ac:dyDescent="0.3">
      <c r="A94" s="111"/>
      <c r="B94" s="10">
        <v>44622</v>
      </c>
      <c r="C94" s="11" t="s">
        <v>84</v>
      </c>
      <c r="D94" s="51" t="s">
        <v>46</v>
      </c>
      <c r="E94" s="52">
        <v>44622</v>
      </c>
      <c r="F94" s="13"/>
      <c r="G94" s="13"/>
      <c r="H94" s="13"/>
      <c r="I94" s="16"/>
      <c r="J94" s="16"/>
      <c r="K94" s="16"/>
      <c r="L94" s="16">
        <v>900</v>
      </c>
      <c r="M94" s="16"/>
      <c r="N94" s="16"/>
      <c r="O94" s="16"/>
      <c r="P94" s="16"/>
      <c r="Q94" s="16"/>
      <c r="R94" s="71">
        <v>150</v>
      </c>
      <c r="S94" s="9"/>
    </row>
    <row r="95" spans="1:19" ht="27" customHeight="1" x14ac:dyDescent="0.3">
      <c r="A95" s="111"/>
      <c r="B95" s="10">
        <v>44622</v>
      </c>
      <c r="C95" s="11" t="s">
        <v>85</v>
      </c>
      <c r="D95" s="51" t="s">
        <v>46</v>
      </c>
      <c r="E95" s="52">
        <v>44622</v>
      </c>
      <c r="F95" s="13"/>
      <c r="G95" s="13"/>
      <c r="H95" s="13"/>
      <c r="I95" s="16"/>
      <c r="J95" s="16"/>
      <c r="K95" s="16"/>
      <c r="L95" s="16">
        <v>268</v>
      </c>
      <c r="M95" s="16"/>
      <c r="N95" s="16"/>
      <c r="O95" s="16"/>
      <c r="P95" s="16"/>
      <c r="Q95" s="16"/>
      <c r="R95" s="157">
        <v>378</v>
      </c>
      <c r="S95" s="9"/>
    </row>
    <row r="96" spans="1:19" x14ac:dyDescent="0.3">
      <c r="A96" s="111"/>
      <c r="B96" s="10">
        <v>44623</v>
      </c>
      <c r="C96" s="11" t="s">
        <v>86</v>
      </c>
      <c r="D96" s="51" t="s">
        <v>46</v>
      </c>
      <c r="E96" s="52">
        <v>44623</v>
      </c>
      <c r="F96" s="13"/>
      <c r="G96" s="13"/>
      <c r="H96" s="13"/>
      <c r="I96" s="16"/>
      <c r="J96" s="16"/>
      <c r="K96" s="16"/>
      <c r="L96" s="16">
        <v>2000</v>
      </c>
      <c r="M96" s="16"/>
      <c r="N96" s="16"/>
      <c r="O96" s="16"/>
      <c r="P96" s="16"/>
      <c r="Q96" s="16"/>
      <c r="R96" s="158"/>
      <c r="S96" s="9"/>
    </row>
    <row r="97" spans="1:21" x14ac:dyDescent="0.3">
      <c r="A97" s="111"/>
      <c r="B97" s="10">
        <v>44623</v>
      </c>
      <c r="C97" s="11" t="s">
        <v>62</v>
      </c>
      <c r="D97" s="51" t="s">
        <v>46</v>
      </c>
      <c r="E97" s="52">
        <v>44623</v>
      </c>
      <c r="F97" s="13"/>
      <c r="G97" s="13"/>
      <c r="H97" s="13">
        <v>478.46</v>
      </c>
      <c r="I97" s="16"/>
      <c r="J97" s="16"/>
      <c r="K97" s="16"/>
      <c r="L97" s="16"/>
      <c r="M97" s="16"/>
      <c r="N97" s="16"/>
      <c r="O97" s="16"/>
      <c r="P97" s="16"/>
      <c r="Q97" s="16"/>
      <c r="R97" s="71">
        <v>0</v>
      </c>
      <c r="S97" s="9"/>
    </row>
    <row r="98" spans="1:21" x14ac:dyDescent="0.3">
      <c r="A98" s="111"/>
      <c r="B98" s="10">
        <v>44647</v>
      </c>
      <c r="C98" s="11" t="s">
        <v>81</v>
      </c>
      <c r="D98" s="51" t="s">
        <v>65</v>
      </c>
      <c r="E98" s="52">
        <v>44647</v>
      </c>
      <c r="F98" s="13"/>
      <c r="G98" s="13"/>
      <c r="H98" s="13"/>
      <c r="I98" s="16"/>
      <c r="J98" s="16"/>
      <c r="K98" s="16"/>
      <c r="L98" s="16">
        <v>8</v>
      </c>
      <c r="M98" s="16"/>
      <c r="N98" s="16"/>
      <c r="O98" s="16"/>
      <c r="P98" s="16"/>
      <c r="Q98" s="16"/>
      <c r="R98" s="71"/>
      <c r="S98" s="9"/>
    </row>
    <row r="99" spans="1:21" ht="34.799999999999997" customHeight="1" x14ac:dyDescent="0.3">
      <c r="A99" s="111"/>
      <c r="B99" s="10">
        <v>44649</v>
      </c>
      <c r="C99" s="12" t="s">
        <v>87</v>
      </c>
      <c r="D99" s="51" t="s">
        <v>46</v>
      </c>
      <c r="E99" s="52">
        <v>44649</v>
      </c>
      <c r="F99" s="13"/>
      <c r="G99" s="13"/>
      <c r="H99" s="13"/>
      <c r="I99" s="16"/>
      <c r="J99" s="16"/>
      <c r="K99" s="16"/>
      <c r="L99" s="16">
        <v>2000</v>
      </c>
      <c r="M99" s="16"/>
      <c r="N99" s="16"/>
      <c r="O99" s="16"/>
      <c r="P99" s="16"/>
      <c r="Q99" s="16"/>
      <c r="R99" s="71">
        <v>2000</v>
      </c>
      <c r="S99" s="9"/>
    </row>
    <row r="100" spans="1:21" ht="25.2" customHeight="1" x14ac:dyDescent="0.3">
      <c r="A100" s="111"/>
      <c r="B100" s="10">
        <v>44650</v>
      </c>
      <c r="C100" s="12" t="s">
        <v>88</v>
      </c>
      <c r="D100" s="51" t="s">
        <v>46</v>
      </c>
      <c r="E100" s="52">
        <v>44650</v>
      </c>
      <c r="F100" s="13"/>
      <c r="G100" s="13"/>
      <c r="H100" s="13"/>
      <c r="I100" s="16"/>
      <c r="J100" s="16"/>
      <c r="K100" s="16"/>
      <c r="L100" s="16">
        <v>1296</v>
      </c>
      <c r="M100" s="16"/>
      <c r="N100" s="16"/>
      <c r="O100" s="16"/>
      <c r="P100" s="16"/>
      <c r="Q100" s="16"/>
      <c r="R100" s="71">
        <v>1296</v>
      </c>
      <c r="S100" s="9"/>
    </row>
    <row r="101" spans="1:21" x14ac:dyDescent="0.3">
      <c r="A101" s="111"/>
      <c r="B101" s="10">
        <v>44650</v>
      </c>
      <c r="C101" s="11" t="s">
        <v>89</v>
      </c>
      <c r="D101" s="51" t="s">
        <v>46</v>
      </c>
      <c r="E101" s="54">
        <v>44650</v>
      </c>
      <c r="F101" s="13"/>
      <c r="G101" s="13"/>
      <c r="H101" s="13"/>
      <c r="I101" s="16"/>
      <c r="J101" s="16"/>
      <c r="K101" s="16"/>
      <c r="L101" s="16"/>
      <c r="M101" s="16"/>
      <c r="N101" s="16">
        <v>25</v>
      </c>
      <c r="O101" s="16"/>
      <c r="P101" s="16"/>
      <c r="Q101" s="16"/>
      <c r="R101" s="71"/>
      <c r="S101" s="9"/>
    </row>
    <row r="102" spans="1:21" ht="17.399999999999999" customHeight="1" x14ac:dyDescent="0.3">
      <c r="A102" s="111"/>
      <c r="B102" s="69">
        <v>44650</v>
      </c>
      <c r="C102" s="12" t="s">
        <v>90</v>
      </c>
      <c r="D102" s="51" t="s">
        <v>65</v>
      </c>
      <c r="E102" s="54">
        <v>44650</v>
      </c>
      <c r="F102" s="13"/>
      <c r="G102" s="13"/>
      <c r="H102" s="13"/>
      <c r="I102" s="16"/>
      <c r="J102" s="16">
        <v>110</v>
      </c>
      <c r="K102" s="16"/>
      <c r="L102" s="16"/>
      <c r="M102" s="16"/>
      <c r="N102" s="16"/>
      <c r="O102" s="16"/>
      <c r="P102" s="16"/>
      <c r="Q102" s="16"/>
      <c r="R102" s="71"/>
      <c r="S102" s="9"/>
    </row>
    <row r="103" spans="1:21" ht="22.5" customHeight="1" x14ac:dyDescent="0.3">
      <c r="A103" s="111"/>
      <c r="B103" s="10">
        <v>44650</v>
      </c>
      <c r="C103" s="11" t="s">
        <v>91</v>
      </c>
      <c r="D103" s="51" t="s">
        <v>65</v>
      </c>
      <c r="E103" s="52">
        <v>44650</v>
      </c>
      <c r="F103" s="13"/>
      <c r="G103" s="13"/>
      <c r="H103" s="13"/>
      <c r="I103" s="16"/>
      <c r="J103" s="16"/>
      <c r="K103" s="16"/>
      <c r="L103" s="16">
        <v>10.54</v>
      </c>
      <c r="M103" s="16"/>
      <c r="N103" s="16"/>
      <c r="O103" s="16"/>
      <c r="P103" s="16"/>
      <c r="Q103" s="16"/>
      <c r="R103" s="71">
        <v>10.54</v>
      </c>
      <c r="S103" s="9"/>
    </row>
    <row r="104" spans="1:21" ht="13.8" customHeight="1" x14ac:dyDescent="0.3">
      <c r="A104" s="111"/>
      <c r="B104" s="10">
        <v>44651</v>
      </c>
      <c r="C104" s="12" t="s">
        <v>92</v>
      </c>
      <c r="D104" s="51" t="s">
        <v>46</v>
      </c>
      <c r="E104" s="52">
        <v>44651</v>
      </c>
      <c r="F104" s="13"/>
      <c r="G104" s="13"/>
      <c r="H104" s="13"/>
      <c r="I104" s="16"/>
      <c r="J104" s="16"/>
      <c r="K104" s="16"/>
      <c r="L104" s="16"/>
      <c r="M104" s="16"/>
      <c r="N104" s="16"/>
      <c r="O104" s="16"/>
      <c r="P104" s="16"/>
      <c r="Q104" s="16">
        <v>204</v>
      </c>
      <c r="R104" s="71"/>
      <c r="S104" s="9"/>
    </row>
    <row r="105" spans="1:21" x14ac:dyDescent="0.3">
      <c r="A105" s="111"/>
      <c r="B105" s="10">
        <v>44651</v>
      </c>
      <c r="C105" s="11" t="s">
        <v>93</v>
      </c>
      <c r="D105" s="51" t="s">
        <v>46</v>
      </c>
      <c r="E105" s="52">
        <v>44651</v>
      </c>
      <c r="F105" s="13"/>
      <c r="G105" s="13"/>
      <c r="H105" s="13"/>
      <c r="I105" s="16">
        <v>867.2</v>
      </c>
      <c r="J105" s="16">
        <v>106.59</v>
      </c>
      <c r="K105" s="16"/>
      <c r="L105" s="16"/>
      <c r="M105" s="16"/>
      <c r="N105" s="16"/>
      <c r="O105" s="16"/>
      <c r="P105" s="16"/>
      <c r="Q105" s="16"/>
      <c r="R105" s="71">
        <v>3.8</v>
      </c>
      <c r="S105" s="9"/>
    </row>
    <row r="106" spans="1:21" ht="25.8" customHeight="1" x14ac:dyDescent="0.3">
      <c r="A106" s="111"/>
      <c r="B106" s="10">
        <v>44651</v>
      </c>
      <c r="C106" s="12" t="s">
        <v>94</v>
      </c>
      <c r="D106" s="51" t="s">
        <v>65</v>
      </c>
      <c r="E106" s="52">
        <v>44651</v>
      </c>
      <c r="F106" s="13">
        <v>16532.7</v>
      </c>
      <c r="G106" s="13"/>
      <c r="H106" s="13"/>
      <c r="I106" s="16"/>
      <c r="J106" s="16"/>
      <c r="K106" s="16"/>
      <c r="L106" s="16"/>
      <c r="M106" s="16"/>
      <c r="N106" s="16"/>
      <c r="O106" s="16"/>
      <c r="P106" s="16"/>
      <c r="Q106" s="16"/>
      <c r="R106" s="71"/>
      <c r="S106" s="9"/>
    </row>
    <row r="107" spans="1:21" x14ac:dyDescent="0.3">
      <c r="A107" s="111"/>
      <c r="B107" s="10"/>
      <c r="C107" s="11"/>
      <c r="D107" s="51"/>
      <c r="E107" s="51"/>
      <c r="F107" s="13"/>
      <c r="G107" s="13"/>
      <c r="H107" s="13"/>
      <c r="I107" s="16"/>
      <c r="J107" s="16"/>
      <c r="K107" s="16"/>
      <c r="L107" s="16"/>
      <c r="M107" s="16"/>
      <c r="N107" s="16"/>
      <c r="O107" s="16"/>
      <c r="P107" s="16"/>
      <c r="Q107" s="16"/>
      <c r="R107" s="71"/>
      <c r="S107" s="9"/>
    </row>
    <row r="108" spans="1:21" x14ac:dyDescent="0.3">
      <c r="A108" s="111"/>
      <c r="B108" s="10"/>
      <c r="C108" s="11"/>
      <c r="D108" s="51"/>
      <c r="E108" s="51"/>
      <c r="F108" s="13"/>
      <c r="G108" s="13"/>
      <c r="H108" s="13"/>
      <c r="I108" s="16"/>
      <c r="J108" s="16"/>
      <c r="K108" s="16"/>
      <c r="L108" s="16"/>
      <c r="M108" s="16"/>
      <c r="N108" s="16"/>
      <c r="O108" s="16"/>
      <c r="P108" s="16"/>
      <c r="Q108" s="16"/>
      <c r="R108" s="71"/>
      <c r="S108" s="9"/>
    </row>
    <row r="109" spans="1:21" x14ac:dyDescent="0.3">
      <c r="A109" s="111"/>
      <c r="B109" s="10"/>
      <c r="C109" s="11"/>
      <c r="D109" s="51"/>
      <c r="E109" s="51"/>
      <c r="F109" s="13"/>
      <c r="G109" s="13"/>
      <c r="H109" s="13"/>
      <c r="I109" s="16"/>
      <c r="J109" s="16"/>
      <c r="K109" s="16"/>
      <c r="L109" s="16"/>
      <c r="M109" s="16"/>
      <c r="N109" s="16"/>
      <c r="O109" s="16"/>
      <c r="P109" s="16"/>
      <c r="Q109" s="16"/>
      <c r="R109" s="71"/>
      <c r="S109" s="9"/>
    </row>
    <row r="110" spans="1:21" x14ac:dyDescent="0.3">
      <c r="A110" s="123"/>
      <c r="B110" s="123"/>
      <c r="C110" s="123"/>
      <c r="D110" s="123"/>
      <c r="E110" s="124"/>
      <c r="F110" s="14">
        <f>SUM(F86:F109)</f>
        <v>16532.7</v>
      </c>
      <c r="G110" s="14">
        <f>SUM(G85:G109)</f>
        <v>0</v>
      </c>
      <c r="H110" s="14">
        <f>SUM(H85:H109)</f>
        <v>1363.3799999999999</v>
      </c>
      <c r="I110" s="14">
        <f t="shared" ref="I110:R110" si="3">SUM(I86:I109)</f>
        <v>867.2</v>
      </c>
      <c r="J110" s="14">
        <f t="shared" si="3"/>
        <v>216.59</v>
      </c>
      <c r="K110" s="14">
        <f t="shared" si="3"/>
        <v>273.60000000000002</v>
      </c>
      <c r="L110" s="14">
        <f t="shared" si="3"/>
        <v>7047.63</v>
      </c>
      <c r="M110" s="14">
        <f t="shared" si="3"/>
        <v>0</v>
      </c>
      <c r="N110" s="14">
        <f t="shared" si="3"/>
        <v>75</v>
      </c>
      <c r="O110" s="14">
        <f t="shared" si="3"/>
        <v>0</v>
      </c>
      <c r="P110" s="14">
        <f t="shared" si="3"/>
        <v>0</v>
      </c>
      <c r="Q110" s="14">
        <f t="shared" si="3"/>
        <v>204</v>
      </c>
      <c r="R110" s="157">
        <f t="shared" si="3"/>
        <v>4111.9400000000005</v>
      </c>
      <c r="S110" s="9"/>
    </row>
    <row r="111" spans="1:21" x14ac:dyDescent="0.3">
      <c r="A111" s="125" t="s">
        <v>8</v>
      </c>
      <c r="B111" s="125"/>
      <c r="C111" s="125"/>
      <c r="D111" s="126"/>
      <c r="E111" s="127"/>
      <c r="F111" s="152">
        <f>SUM(F110,G110,H110)</f>
        <v>17896.080000000002</v>
      </c>
      <c r="G111" s="153"/>
      <c r="H111" s="154"/>
      <c r="I111" s="152">
        <f>SUM(I110:Q110)</f>
        <v>8684.02</v>
      </c>
      <c r="J111" s="153"/>
      <c r="K111" s="153"/>
      <c r="L111" s="153"/>
      <c r="M111" s="155"/>
      <c r="N111" s="155"/>
      <c r="O111" s="155"/>
      <c r="P111" s="155"/>
      <c r="Q111" s="154"/>
      <c r="R111" s="158"/>
      <c r="S111" s="6"/>
    </row>
    <row r="112" spans="1:21" ht="41.4" x14ac:dyDescent="0.3">
      <c r="T112" s="33" t="s">
        <v>15</v>
      </c>
      <c r="U112" s="19">
        <f>SUM(U80+F111-I111)</f>
        <v>22764.900000000005</v>
      </c>
    </row>
    <row r="113" spans="1:18" x14ac:dyDescent="0.3">
      <c r="A113" s="20" t="s">
        <v>27</v>
      </c>
      <c r="B113" s="21"/>
      <c r="C113" s="21"/>
      <c r="D113" s="21"/>
      <c r="E113" s="21"/>
      <c r="F113" s="40">
        <f t="shared" ref="F113:R113" si="4">SUM(F110+F78+F50+F27)</f>
        <v>27062.7</v>
      </c>
      <c r="G113" s="40">
        <f t="shared" si="4"/>
        <v>2200</v>
      </c>
      <c r="H113" s="40">
        <f t="shared" si="4"/>
        <v>7770.57</v>
      </c>
      <c r="I113" s="40">
        <f t="shared" si="4"/>
        <v>2619.06</v>
      </c>
      <c r="J113" s="40">
        <f t="shared" si="4"/>
        <v>516.79999999999995</v>
      </c>
      <c r="K113" s="40">
        <f t="shared" si="4"/>
        <v>6672.74</v>
      </c>
      <c r="L113" s="40">
        <f t="shared" si="4"/>
        <v>8550.1500000000015</v>
      </c>
      <c r="M113" s="40">
        <f t="shared" si="4"/>
        <v>0</v>
      </c>
      <c r="N113" s="40">
        <f t="shared" si="4"/>
        <v>225</v>
      </c>
      <c r="O113" s="40">
        <f t="shared" si="4"/>
        <v>1015.1500000000001</v>
      </c>
      <c r="P113" s="40">
        <f t="shared" si="4"/>
        <v>204</v>
      </c>
      <c r="Q113" s="65">
        <f t="shared" si="4"/>
        <v>622.6</v>
      </c>
      <c r="R113" s="64">
        <f t="shared" si="4"/>
        <v>4237.26</v>
      </c>
    </row>
  </sheetData>
  <mergeCells count="61">
    <mergeCell ref="R83:R84"/>
    <mergeCell ref="R110:R111"/>
    <mergeCell ref="R32:R33"/>
    <mergeCell ref="R50:R51"/>
    <mergeCell ref="R55:R56"/>
    <mergeCell ref="R78:R79"/>
    <mergeCell ref="R95:R96"/>
    <mergeCell ref="I83:Q83"/>
    <mergeCell ref="A110:E110"/>
    <mergeCell ref="A111:E111"/>
    <mergeCell ref="F111:H111"/>
    <mergeCell ref="I111:Q111"/>
    <mergeCell ref="A83:A109"/>
    <mergeCell ref="B83:B84"/>
    <mergeCell ref="C83:C84"/>
    <mergeCell ref="D83:D84"/>
    <mergeCell ref="E83:E84"/>
    <mergeCell ref="F83:H83"/>
    <mergeCell ref="I55:Q55"/>
    <mergeCell ref="A78:E78"/>
    <mergeCell ref="A79:E79"/>
    <mergeCell ref="F79:H79"/>
    <mergeCell ref="I79:Q79"/>
    <mergeCell ref="E55:E56"/>
    <mergeCell ref="F55:H55"/>
    <mergeCell ref="A82:C82"/>
    <mergeCell ref="A55:A77"/>
    <mergeCell ref="B55:B56"/>
    <mergeCell ref="C55:C56"/>
    <mergeCell ref="D55:D56"/>
    <mergeCell ref="I28:Q28"/>
    <mergeCell ref="R11:R12"/>
    <mergeCell ref="R27:R28"/>
    <mergeCell ref="A54:C54"/>
    <mergeCell ref="A32:A49"/>
    <mergeCell ref="B32:B33"/>
    <mergeCell ref="C32:C33"/>
    <mergeCell ref="D32:D33"/>
    <mergeCell ref="I32:Q32"/>
    <mergeCell ref="A50:E50"/>
    <mergeCell ref="A51:E51"/>
    <mergeCell ref="F51:H51"/>
    <mergeCell ref="I51:Q51"/>
    <mergeCell ref="E32:E33"/>
    <mergeCell ref="F32:H32"/>
    <mergeCell ref="A1:U1"/>
    <mergeCell ref="S3:T3"/>
    <mergeCell ref="S5:T5"/>
    <mergeCell ref="A31:C31"/>
    <mergeCell ref="S6:T6"/>
    <mergeCell ref="S9:T9"/>
    <mergeCell ref="A11:A26"/>
    <mergeCell ref="B11:B12"/>
    <mergeCell ref="C11:C12"/>
    <mergeCell ref="D11:D12"/>
    <mergeCell ref="E11:E12"/>
    <mergeCell ref="F11:H11"/>
    <mergeCell ref="I11:Q11"/>
    <mergeCell ref="A27:E27"/>
    <mergeCell ref="A28:E28"/>
    <mergeCell ref="F28:H28"/>
  </mergeCells>
  <pageMargins left="0.39370078740157483" right="0.47244094488188981" top="0.23622047244094491" bottom="0.15748031496062992" header="0.31496062992125984" footer="0.31496062992125984"/>
  <pageSetup paperSize="8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8"/>
  <sheetViews>
    <sheetView topLeftCell="A31" zoomScale="90" zoomScaleNormal="90" workbookViewId="0">
      <selection activeCell="O45" sqref="O45"/>
    </sheetView>
  </sheetViews>
  <sheetFormatPr defaultRowHeight="14.4" x14ac:dyDescent="0.3"/>
  <cols>
    <col min="1" max="1" width="9.6640625" style="2" customWidth="1"/>
    <col min="2" max="2" width="12.109375" style="2" customWidth="1"/>
    <col min="3" max="3" width="31.5546875" style="2" customWidth="1"/>
    <col min="4" max="4" width="13.44140625" style="2" customWidth="1"/>
    <col min="5" max="5" width="14.33203125" style="2" customWidth="1"/>
    <col min="6" max="6" width="8.33203125" style="24" customWidth="1"/>
    <col min="7" max="7" width="8.109375" style="24" customWidth="1"/>
    <col min="8" max="8" width="12.109375" style="3" customWidth="1"/>
    <col min="9" max="9" width="12.109375" style="2" customWidth="1"/>
    <col min="10" max="10" width="12.109375" style="18" customWidth="1"/>
    <col min="11" max="11" width="11.5546875" bestFit="1" customWidth="1"/>
  </cols>
  <sheetData>
    <row r="1" spans="1:11" x14ac:dyDescent="0.3">
      <c r="A1" s="101" t="s">
        <v>39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1" ht="10.5" customHeight="1" x14ac:dyDescent="0.3">
      <c r="J2" s="18" t="s">
        <v>12</v>
      </c>
    </row>
    <row r="3" spans="1:11" ht="36.75" customHeight="1" x14ac:dyDescent="0.3">
      <c r="H3" s="163" t="s">
        <v>40</v>
      </c>
      <c r="I3" s="164"/>
      <c r="J3" s="42">
        <v>1914.49</v>
      </c>
      <c r="K3" s="1"/>
    </row>
    <row r="4" spans="1:11" x14ac:dyDescent="0.3">
      <c r="J4" s="43"/>
    </row>
    <row r="5" spans="1:11" x14ac:dyDescent="0.3">
      <c r="A5" s="2" t="s">
        <v>30</v>
      </c>
    </row>
    <row r="6" spans="1:11" x14ac:dyDescent="0.3">
      <c r="A6" s="159" t="s">
        <v>0</v>
      </c>
      <c r="B6" s="114" t="s">
        <v>9</v>
      </c>
      <c r="C6" s="114" t="s">
        <v>10</v>
      </c>
      <c r="D6" s="114" t="s">
        <v>11</v>
      </c>
      <c r="E6" s="116" t="s">
        <v>19</v>
      </c>
      <c r="F6" s="26" t="s">
        <v>33</v>
      </c>
      <c r="G6" s="32" t="s">
        <v>6</v>
      </c>
      <c r="H6" s="6"/>
    </row>
    <row r="7" spans="1:11" ht="39" customHeight="1" x14ac:dyDescent="0.3">
      <c r="A7" s="112"/>
      <c r="B7" s="161"/>
      <c r="C7" s="161"/>
      <c r="D7" s="161"/>
      <c r="E7" s="162"/>
      <c r="F7" s="26" t="s">
        <v>18</v>
      </c>
      <c r="G7" s="28" t="s">
        <v>18</v>
      </c>
      <c r="H7" s="6"/>
    </row>
    <row r="8" spans="1:11" x14ac:dyDescent="0.3">
      <c r="A8" s="112"/>
      <c r="B8" s="10">
        <v>44292</v>
      </c>
      <c r="C8" s="11" t="s">
        <v>38</v>
      </c>
      <c r="D8" s="17" t="s">
        <v>37</v>
      </c>
      <c r="E8" s="17" t="s">
        <v>37</v>
      </c>
      <c r="F8" s="34">
        <v>0.02</v>
      </c>
      <c r="G8" s="35"/>
      <c r="H8" s="6"/>
    </row>
    <row r="9" spans="1:11" ht="29.25" customHeight="1" x14ac:dyDescent="0.3">
      <c r="A9" s="112"/>
      <c r="B9" s="10">
        <v>44322</v>
      </c>
      <c r="C9" s="68" t="s">
        <v>38</v>
      </c>
      <c r="D9" s="17" t="s">
        <v>37</v>
      </c>
      <c r="E9" s="17" t="s">
        <v>37</v>
      </c>
      <c r="F9" s="34">
        <v>0.02</v>
      </c>
      <c r="G9" s="36"/>
      <c r="H9" s="9"/>
    </row>
    <row r="10" spans="1:11" x14ac:dyDescent="0.3">
      <c r="A10" s="112"/>
      <c r="B10" s="10">
        <v>44353</v>
      </c>
      <c r="C10" s="11" t="s">
        <v>38</v>
      </c>
      <c r="D10" s="17" t="s">
        <v>37</v>
      </c>
      <c r="E10" s="66" t="s">
        <v>37</v>
      </c>
      <c r="F10" s="34">
        <v>0.02</v>
      </c>
      <c r="G10" s="36"/>
      <c r="H10" s="9"/>
    </row>
    <row r="11" spans="1:11" x14ac:dyDescent="0.3">
      <c r="A11" s="112"/>
      <c r="B11" s="10"/>
      <c r="C11" s="11"/>
      <c r="D11" s="17"/>
      <c r="E11" s="66"/>
      <c r="F11" s="34"/>
      <c r="G11" s="36"/>
      <c r="H11" s="9"/>
    </row>
    <row r="12" spans="1:11" hidden="1" x14ac:dyDescent="0.3">
      <c r="A12" s="112"/>
      <c r="B12" s="10"/>
      <c r="C12" s="11"/>
      <c r="D12" s="17"/>
      <c r="E12" s="66"/>
      <c r="F12" s="34"/>
      <c r="G12" s="36">
        <f t="shared" ref="G12" si="0">SUM(F12)</f>
        <v>0</v>
      </c>
      <c r="H12" s="9"/>
    </row>
    <row r="13" spans="1:11" x14ac:dyDescent="0.3">
      <c r="A13" s="113"/>
      <c r="B13" s="10"/>
      <c r="C13" s="11"/>
      <c r="D13" s="17"/>
      <c r="E13" s="17"/>
      <c r="F13" s="34"/>
      <c r="G13" s="36"/>
      <c r="H13" s="9"/>
    </row>
    <row r="14" spans="1:11" x14ac:dyDescent="0.3">
      <c r="A14" s="125" t="s">
        <v>8</v>
      </c>
      <c r="B14" s="125"/>
      <c r="C14" s="125"/>
      <c r="D14" s="125"/>
      <c r="E14" s="160"/>
      <c r="F14" s="48">
        <f>SUM(F8:F13)</f>
        <v>0.06</v>
      </c>
      <c r="G14" s="37">
        <f>SUM(G8:G13)</f>
        <v>0</v>
      </c>
      <c r="H14" s="6"/>
    </row>
    <row r="15" spans="1:11" ht="41.4" x14ac:dyDescent="0.3">
      <c r="I15" s="4" t="s">
        <v>13</v>
      </c>
      <c r="J15" s="41">
        <f>SUM(J3+F14-G14)</f>
        <v>1914.55</v>
      </c>
    </row>
    <row r="16" spans="1:11" x14ac:dyDescent="0.3">
      <c r="I16" s="47"/>
      <c r="J16" s="44"/>
    </row>
    <row r="17" spans="1:10" x14ac:dyDescent="0.3">
      <c r="A17" s="106" t="s">
        <v>29</v>
      </c>
      <c r="B17" s="106"/>
      <c r="C17" s="106"/>
    </row>
    <row r="18" spans="1:10" x14ac:dyDescent="0.3">
      <c r="A18" s="111" t="s">
        <v>1</v>
      </c>
      <c r="B18" s="114" t="s">
        <v>9</v>
      </c>
      <c r="C18" s="114" t="s">
        <v>10</v>
      </c>
      <c r="D18" s="114" t="s">
        <v>11</v>
      </c>
      <c r="E18" s="114" t="s">
        <v>19</v>
      </c>
      <c r="F18" s="26" t="s">
        <v>33</v>
      </c>
      <c r="G18" s="32" t="s">
        <v>6</v>
      </c>
      <c r="H18" s="6"/>
    </row>
    <row r="19" spans="1:10" x14ac:dyDescent="0.3">
      <c r="A19" s="111"/>
      <c r="B19" s="161"/>
      <c r="C19" s="161"/>
      <c r="D19" s="161"/>
      <c r="E19" s="161"/>
      <c r="F19" s="26" t="s">
        <v>18</v>
      </c>
      <c r="G19" s="28" t="s">
        <v>18</v>
      </c>
      <c r="H19" s="6"/>
    </row>
    <row r="20" spans="1:10" x14ac:dyDescent="0.3">
      <c r="A20" s="111"/>
      <c r="B20" s="10">
        <v>44383</v>
      </c>
      <c r="C20" s="11" t="s">
        <v>38</v>
      </c>
      <c r="D20" s="17" t="s">
        <v>37</v>
      </c>
      <c r="E20" s="17" t="s">
        <v>37</v>
      </c>
      <c r="F20" s="34">
        <v>0.02</v>
      </c>
      <c r="G20" s="36"/>
      <c r="H20" s="9"/>
    </row>
    <row r="21" spans="1:10" x14ac:dyDescent="0.3">
      <c r="A21" s="111"/>
      <c r="B21" s="10">
        <v>44414</v>
      </c>
      <c r="C21" s="22" t="s">
        <v>38</v>
      </c>
      <c r="D21" s="17" t="s">
        <v>37</v>
      </c>
      <c r="E21" s="17" t="s">
        <v>37</v>
      </c>
      <c r="F21" s="34">
        <v>0.02</v>
      </c>
      <c r="G21" s="36"/>
      <c r="H21" s="9"/>
    </row>
    <row r="22" spans="1:10" x14ac:dyDescent="0.3">
      <c r="A22" s="111"/>
      <c r="B22" s="10">
        <v>44445</v>
      </c>
      <c r="C22" s="22" t="s">
        <v>38</v>
      </c>
      <c r="D22" s="17" t="s">
        <v>37</v>
      </c>
      <c r="E22" s="17" t="s">
        <v>37</v>
      </c>
      <c r="F22" s="34">
        <v>0.02</v>
      </c>
      <c r="G22" s="36"/>
      <c r="H22" s="9"/>
    </row>
    <row r="23" spans="1:10" x14ac:dyDescent="0.3">
      <c r="A23" s="111"/>
      <c r="B23" s="10"/>
      <c r="C23" s="22"/>
      <c r="D23" s="17"/>
      <c r="E23" s="17"/>
      <c r="F23" s="34"/>
      <c r="G23" s="36"/>
      <c r="H23" s="9"/>
      <c r="I23" s="5"/>
    </row>
    <row r="24" spans="1:10" x14ac:dyDescent="0.3">
      <c r="A24" s="111"/>
      <c r="B24" s="10"/>
      <c r="C24" s="23"/>
      <c r="D24" s="17"/>
      <c r="E24" s="17"/>
      <c r="F24" s="34"/>
      <c r="G24" s="36"/>
      <c r="H24" s="9"/>
    </row>
    <row r="25" spans="1:10" x14ac:dyDescent="0.3">
      <c r="A25" s="125" t="s">
        <v>8</v>
      </c>
      <c r="B25" s="125"/>
      <c r="C25" s="125"/>
      <c r="D25" s="125"/>
      <c r="E25" s="160"/>
      <c r="F25" s="48">
        <f>SUM(F20:F24)</f>
        <v>0.06</v>
      </c>
      <c r="G25" s="37">
        <f>SUM(G20:G24)</f>
        <v>0</v>
      </c>
      <c r="H25" s="6"/>
    </row>
    <row r="26" spans="1:10" ht="41.4" x14ac:dyDescent="0.3">
      <c r="I26" s="46" t="s">
        <v>34</v>
      </c>
      <c r="J26" s="41">
        <f>SUM(J15+F25-G25)</f>
        <v>1914.61</v>
      </c>
    </row>
    <row r="28" spans="1:10" ht="15" customHeight="1" x14ac:dyDescent="0.3">
      <c r="A28" s="106" t="s">
        <v>31</v>
      </c>
      <c r="B28" s="106"/>
      <c r="C28" s="106"/>
    </row>
    <row r="29" spans="1:10" ht="15" customHeight="1" x14ac:dyDescent="0.3">
      <c r="A29" s="159" t="s">
        <v>2</v>
      </c>
      <c r="B29" s="114" t="s">
        <v>9</v>
      </c>
      <c r="C29" s="114" t="s">
        <v>10</v>
      </c>
      <c r="D29" s="114" t="s">
        <v>11</v>
      </c>
      <c r="E29" s="114" t="s">
        <v>19</v>
      </c>
      <c r="F29" s="26" t="s">
        <v>33</v>
      </c>
      <c r="G29" s="32" t="s">
        <v>6</v>
      </c>
      <c r="H29" s="6"/>
    </row>
    <row r="30" spans="1:10" ht="38.25" customHeight="1" x14ac:dyDescent="0.3">
      <c r="A30" s="112"/>
      <c r="B30" s="161"/>
      <c r="C30" s="161"/>
      <c r="D30" s="161"/>
      <c r="E30" s="161"/>
      <c r="F30" s="26" t="s">
        <v>18</v>
      </c>
      <c r="G30" s="28" t="s">
        <v>18</v>
      </c>
      <c r="H30" s="6"/>
    </row>
    <row r="31" spans="1:10" ht="15" customHeight="1" x14ac:dyDescent="0.3">
      <c r="A31" s="112"/>
      <c r="B31" s="10">
        <v>44475</v>
      </c>
      <c r="C31" s="22" t="s">
        <v>38</v>
      </c>
      <c r="D31" s="17" t="s">
        <v>37</v>
      </c>
      <c r="E31" s="17" t="s">
        <v>37</v>
      </c>
      <c r="F31" s="34">
        <v>0.02</v>
      </c>
      <c r="G31" s="16"/>
      <c r="H31" s="9"/>
    </row>
    <row r="32" spans="1:10" ht="15" customHeight="1" x14ac:dyDescent="0.3">
      <c r="A32" s="112"/>
      <c r="B32" s="10">
        <v>44506</v>
      </c>
      <c r="C32" s="11" t="s">
        <v>38</v>
      </c>
      <c r="D32" s="17" t="s">
        <v>37</v>
      </c>
      <c r="E32" s="17" t="s">
        <v>37</v>
      </c>
      <c r="F32" s="13">
        <v>0.02</v>
      </c>
      <c r="G32" s="16"/>
      <c r="H32" s="9"/>
    </row>
    <row r="33" spans="1:10" ht="15" customHeight="1" x14ac:dyDescent="0.3">
      <c r="A33" s="112"/>
      <c r="B33" s="10">
        <v>44536</v>
      </c>
      <c r="C33" s="11" t="s">
        <v>38</v>
      </c>
      <c r="D33" s="17" t="s">
        <v>37</v>
      </c>
      <c r="E33" s="17" t="s">
        <v>37</v>
      </c>
      <c r="F33" s="13">
        <v>0.02</v>
      </c>
      <c r="G33" s="16"/>
      <c r="H33" s="9"/>
    </row>
    <row r="34" spans="1:10" ht="15" customHeight="1" x14ac:dyDescent="0.3">
      <c r="A34" s="113"/>
      <c r="B34" s="7"/>
      <c r="C34" s="7"/>
      <c r="D34" s="8"/>
      <c r="E34" s="8"/>
      <c r="F34" s="13"/>
      <c r="G34" s="16"/>
      <c r="H34" s="9"/>
    </row>
    <row r="35" spans="1:10" ht="15" customHeight="1" x14ac:dyDescent="0.3">
      <c r="A35" s="125" t="s">
        <v>8</v>
      </c>
      <c r="B35" s="125"/>
      <c r="C35" s="125"/>
      <c r="D35" s="125"/>
      <c r="E35" s="160"/>
      <c r="F35" s="48">
        <f>SUM(F31:F34)</f>
        <v>0.06</v>
      </c>
      <c r="G35" s="37">
        <f>SUM(G31:G34)</f>
        <v>0</v>
      </c>
      <c r="H35" s="6"/>
    </row>
    <row r="36" spans="1:10" ht="41.4" x14ac:dyDescent="0.3">
      <c r="I36" s="4" t="s">
        <v>14</v>
      </c>
      <c r="J36" s="41">
        <f>SUM(J26+F35-G35)</f>
        <v>1914.6699999999998</v>
      </c>
    </row>
    <row r="38" spans="1:10" ht="15" customHeight="1" x14ac:dyDescent="0.3">
      <c r="A38" s="106" t="s">
        <v>32</v>
      </c>
      <c r="B38" s="106"/>
      <c r="C38" s="106"/>
    </row>
    <row r="39" spans="1:10" ht="15" customHeight="1" x14ac:dyDescent="0.3">
      <c r="A39" s="159" t="s">
        <v>3</v>
      </c>
      <c r="B39" s="114" t="s">
        <v>9</v>
      </c>
      <c r="C39" s="114" t="s">
        <v>10</v>
      </c>
      <c r="D39" s="114" t="s">
        <v>11</v>
      </c>
      <c r="E39" s="114" t="s">
        <v>19</v>
      </c>
      <c r="F39" s="26" t="s">
        <v>33</v>
      </c>
      <c r="G39" s="32" t="s">
        <v>6</v>
      </c>
      <c r="H39" s="6"/>
    </row>
    <row r="40" spans="1:10" ht="38.25" customHeight="1" x14ac:dyDescent="0.3">
      <c r="A40" s="112"/>
      <c r="B40" s="161"/>
      <c r="C40" s="161"/>
      <c r="D40" s="161"/>
      <c r="E40" s="161"/>
      <c r="F40" s="26" t="s">
        <v>18</v>
      </c>
      <c r="G40" s="28" t="s">
        <v>18</v>
      </c>
      <c r="H40" s="6"/>
    </row>
    <row r="41" spans="1:10" ht="15" customHeight="1" x14ac:dyDescent="0.3">
      <c r="A41" s="112"/>
      <c r="B41" s="10">
        <v>44567</v>
      </c>
      <c r="C41" s="23" t="s">
        <v>38</v>
      </c>
      <c r="D41" s="59" t="s">
        <v>37</v>
      </c>
      <c r="E41" s="59" t="s">
        <v>37</v>
      </c>
      <c r="F41" s="98">
        <v>0.02</v>
      </c>
      <c r="G41" s="99"/>
      <c r="H41" s="9"/>
    </row>
    <row r="42" spans="1:10" ht="15" customHeight="1" x14ac:dyDescent="0.3">
      <c r="A42" s="112"/>
      <c r="B42" s="10">
        <v>44598</v>
      </c>
      <c r="C42" s="23" t="s">
        <v>38</v>
      </c>
      <c r="D42" s="59" t="s">
        <v>37</v>
      </c>
      <c r="E42" s="59" t="s">
        <v>37</v>
      </c>
      <c r="F42" s="98">
        <v>0.02</v>
      </c>
      <c r="G42" s="99"/>
      <c r="H42" s="9"/>
    </row>
    <row r="43" spans="1:10" ht="28.5" customHeight="1" x14ac:dyDescent="0.3">
      <c r="A43" s="112"/>
      <c r="B43" s="10">
        <v>44626</v>
      </c>
      <c r="C43" s="23" t="s">
        <v>38</v>
      </c>
      <c r="D43" s="59" t="s">
        <v>37</v>
      </c>
      <c r="E43" s="59" t="s">
        <v>37</v>
      </c>
      <c r="F43" s="98">
        <v>0.02</v>
      </c>
      <c r="G43" s="99"/>
      <c r="H43" s="9"/>
    </row>
    <row r="44" spans="1:10" ht="65.25" customHeight="1" x14ac:dyDescent="0.3">
      <c r="A44" s="112"/>
      <c r="B44" s="10"/>
      <c r="C44" s="22"/>
      <c r="D44" s="59"/>
      <c r="E44" s="59"/>
      <c r="F44" s="13"/>
      <c r="G44" s="16"/>
      <c r="H44" s="9"/>
    </row>
    <row r="45" spans="1:10" ht="15" customHeight="1" x14ac:dyDescent="0.3">
      <c r="A45" s="113"/>
      <c r="B45" s="10"/>
      <c r="C45" s="23"/>
      <c r="D45" s="8"/>
      <c r="E45" s="8"/>
      <c r="F45" s="13"/>
      <c r="G45" s="16"/>
      <c r="H45" s="9"/>
    </row>
    <row r="46" spans="1:10" ht="15" customHeight="1" x14ac:dyDescent="0.3">
      <c r="A46" s="125" t="s">
        <v>8</v>
      </c>
      <c r="B46" s="125"/>
      <c r="C46" s="125"/>
      <c r="D46" s="125"/>
      <c r="E46" s="160"/>
      <c r="F46" s="48">
        <f>SUM(F41:F45)</f>
        <v>0.06</v>
      </c>
      <c r="G46" s="37">
        <f>SUM(G41:G45)</f>
        <v>0</v>
      </c>
      <c r="H46" s="6"/>
    </row>
    <row r="47" spans="1:10" ht="41.4" x14ac:dyDescent="0.3">
      <c r="I47" s="4" t="s">
        <v>15</v>
      </c>
      <c r="J47" s="19">
        <f>SUM(J36+F46-G46)</f>
        <v>1914.7299999999998</v>
      </c>
    </row>
    <row r="48" spans="1:10" x14ac:dyDescent="0.3">
      <c r="A48" s="20" t="s">
        <v>27</v>
      </c>
      <c r="B48" s="21"/>
      <c r="C48" s="21"/>
      <c r="D48" s="21"/>
      <c r="E48" s="21"/>
      <c r="F48" s="40">
        <f>SUM(F46+F35+F25+F14)</f>
        <v>0.24</v>
      </c>
      <c r="G48" s="40">
        <f>SUM(G46+G35+G25+G14)</f>
        <v>0</v>
      </c>
    </row>
  </sheetData>
  <mergeCells count="29">
    <mergeCell ref="B29:B30"/>
    <mergeCell ref="C29:C30"/>
    <mergeCell ref="D29:D30"/>
    <mergeCell ref="A39:A45"/>
    <mergeCell ref="A35:E35"/>
    <mergeCell ref="A38:C38"/>
    <mergeCell ref="A1:J1"/>
    <mergeCell ref="H3:I3"/>
    <mergeCell ref="A46:E46"/>
    <mergeCell ref="E39:E40"/>
    <mergeCell ref="B39:B40"/>
    <mergeCell ref="C39:C40"/>
    <mergeCell ref="A18:A24"/>
    <mergeCell ref="A29:A34"/>
    <mergeCell ref="D39:D40"/>
    <mergeCell ref="A25:E25"/>
    <mergeCell ref="A28:C28"/>
    <mergeCell ref="E18:E19"/>
    <mergeCell ref="E29:E30"/>
    <mergeCell ref="B18:B19"/>
    <mergeCell ref="C18:C19"/>
    <mergeCell ref="D18:D19"/>
    <mergeCell ref="A17:C17"/>
    <mergeCell ref="A6:A13"/>
    <mergeCell ref="A14:E14"/>
    <mergeCell ref="B6:B7"/>
    <mergeCell ref="C6:C7"/>
    <mergeCell ref="D6:D7"/>
    <mergeCell ref="E6:E7"/>
  </mergeCells>
  <pageMargins left="0.47244094488188981" right="0.47244094488188981" top="0.23622047244094491" bottom="0.15748031496062992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iolow</cp:lastModifiedBy>
  <cp:lastPrinted>2019-07-22T10:06:47Z</cp:lastPrinted>
  <dcterms:created xsi:type="dcterms:W3CDTF">2018-09-06T11:40:32Z</dcterms:created>
  <dcterms:modified xsi:type="dcterms:W3CDTF">2022-04-13T14:51:23Z</dcterms:modified>
</cp:coreProperties>
</file>